
<file path=[Content_Types].xml><?xml version="1.0" encoding="utf-8"?>
<Types xmlns="http://schemas.openxmlformats.org/package/2006/content-types">
  <Override PartName="/xl/worksheets/sheet13.xml" ContentType="application/vnd.openxmlformats-officedocument.spreadsheetml.worksheet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worksheets/sheet20.xml" ContentType="application/vnd.openxmlformats-officedocument.spreadsheetml.worksheet+xml"/>
  <Override PartName="/xl/drawings/drawing17.xml" ContentType="application/vnd.openxmlformats-officedocument.drawing+xml"/>
  <Override PartName="/xl/charts/chart78.xml" ContentType="application/vnd.openxmlformats-officedocument.drawingml.chart+xml"/>
  <Default Extension="xml" ContentType="application/xml"/>
  <Override PartName="/xl/drawings/drawing2.xml" ContentType="application/vnd.openxmlformats-officedocument.drawing+xml"/>
  <Override PartName="/xl/charts/chart49.xml" ContentType="application/vnd.openxmlformats-officedocument.drawingml.chart+xml"/>
  <Override PartName="/xl/charts/chart67.xml" ContentType="application/vnd.openxmlformats-officedocument.drawingml.chart+xml"/>
  <Override PartName="/xl/worksheets/sheet3.xml" ContentType="application/vnd.openxmlformats-officedocument.spreadsheetml.worksheet+xml"/>
  <Override PartName="/xl/charts/chart27.xml" ContentType="application/vnd.openxmlformats-officedocument.drawingml.chart+xml"/>
  <Override PartName="/xl/charts/chart38.xml" ContentType="application/vnd.openxmlformats-officedocument.drawingml.chart+xml"/>
  <Override PartName="/xl/drawings/drawing13.xml" ContentType="application/vnd.openxmlformats-officedocument.drawing+xml"/>
  <Override PartName="/xl/charts/chart56.xml" ContentType="application/vnd.openxmlformats-officedocument.drawingml.chart+xml"/>
  <Override PartName="/xl/charts/chart74.xml" ContentType="application/vnd.openxmlformats-officedocument.drawingml.chart+xml"/>
  <Override PartName="/xl/charts/chart85.xml" ContentType="application/vnd.openxmlformats-officedocument.drawingml.chart+xml"/>
  <Override PartName="/xl/charts/chart16.xml" ContentType="application/vnd.openxmlformats-officedocument.drawingml.chart+xml"/>
  <Override PartName="/xl/charts/chart34.xml" ContentType="application/vnd.openxmlformats-officedocument.drawingml.chart+xml"/>
  <Override PartName="/xl/charts/chart45.xml" ContentType="application/vnd.openxmlformats-officedocument.drawingml.chart+xml"/>
  <Override PartName="/xl/charts/chart63.xml" ContentType="application/vnd.openxmlformats-officedocument.drawingml.chart+xml"/>
  <Override PartName="/xl/drawings/drawing20.xml" ContentType="application/vnd.openxmlformats-officedocument.drawing+xml"/>
  <Override PartName="/xl/charts/chart81.xml" ContentType="application/vnd.openxmlformats-officedocument.drawingml.chart+xml"/>
  <Override PartName="/xl/sharedStrings.xml" ContentType="application/vnd.openxmlformats-officedocument.spreadsheetml.sharedStrings+xml"/>
  <Override PartName="/xl/charts/chart23.xml" ContentType="application/vnd.openxmlformats-officedocument.drawingml.chart+xml"/>
  <Override PartName="/xl/charts/chart52.xml" ContentType="application/vnd.openxmlformats-officedocument.drawingml.chart+xml"/>
  <Override PartName="/xl/charts/chart70.xml" ContentType="application/vnd.openxmlformats-officedocument.drawingml.chart+xml"/>
  <Override PartName="/xl/worksheets/sheet18.xml" ContentType="application/vnd.openxmlformats-officedocument.spreadsheetml.worksheet+xml"/>
  <Override PartName="/xl/charts/chart9.xml" ContentType="application/vnd.openxmlformats-officedocument.drawingml.chart+xml"/>
  <Override PartName="/xl/charts/chart12.xml" ContentType="application/vnd.openxmlformats-officedocument.drawingml.chart+xml"/>
  <Override PartName="/xl/charts/chart30.xml" ContentType="application/vnd.openxmlformats-officedocument.drawingml.chart+xml"/>
  <Override PartName="/xl/charts/chart41.xml" ContentType="application/vnd.openxmlformats-officedocument.drawingml.char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drawings/drawing9.xml" ContentType="application/vnd.openxmlformats-officedocument.drawing+xml"/>
  <Override PartName="/xl/worksheets/sheet14.xml" ContentType="application/vnd.openxmlformats-officedocument.spreadsheetml.worksheet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59.xml" ContentType="application/vnd.openxmlformats-officedocument.drawingml.chart+xml"/>
  <Override PartName="/xl/drawings/drawing18.xml" ContentType="application/vnd.openxmlformats-officedocument.drawing+xml"/>
  <Override PartName="/xl/charts/chart79.xml" ContentType="application/vnd.openxmlformats-officedocument.drawingml.chart+xml"/>
  <Override PartName="/xl/charts/chart88.xml" ContentType="application/vnd.openxmlformats-officedocument.drawingml.char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39.xml" ContentType="application/vnd.openxmlformats-officedocument.drawingml.chart+xml"/>
  <Override PartName="/xl/charts/chart48.xml" ContentType="application/vnd.openxmlformats-officedocument.drawingml.chart+xml"/>
  <Override PartName="/xl/charts/chart57.xml" ContentType="application/vnd.openxmlformats-officedocument.drawingml.chart+xml"/>
  <Override PartName="/xl/drawings/drawing16.xml" ContentType="application/vnd.openxmlformats-officedocument.drawing+xml"/>
  <Override PartName="/xl/charts/chart68.xml" ContentType="application/vnd.openxmlformats-officedocument.drawingml.chart+xml"/>
  <Override PartName="/xl/charts/chart77.xml" ContentType="application/vnd.openxmlformats-officedocument.drawingml.chart+xml"/>
  <Override PartName="/xl/charts/chart86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9.xml" ContentType="application/vnd.openxmlformats-officedocument.drawingml.chart+xml"/>
  <Override PartName="/xl/charts/chart28.xml" ContentType="application/vnd.openxmlformats-officedocument.drawingml.chart+xml"/>
  <Override PartName="/xl/charts/chart37.xml" ContentType="application/vnd.openxmlformats-officedocument.drawingml.chart+xml"/>
  <Override PartName="/xl/charts/chart46.xml" ContentType="application/vnd.openxmlformats-officedocument.drawingml.chart+xml"/>
  <Override PartName="/xl/drawings/drawing14.xml" ContentType="application/vnd.openxmlformats-officedocument.drawing+xml"/>
  <Override PartName="/xl/charts/chart55.xml" ContentType="application/vnd.openxmlformats-officedocument.drawingml.chart+xml"/>
  <Override PartName="/xl/charts/chart66.xml" ContentType="application/vnd.openxmlformats-officedocument.drawingml.chart+xml"/>
  <Override PartName="/xl/charts/chart75.xml" ContentType="application/vnd.openxmlformats-officedocument.drawingml.chart+xml"/>
  <Override PartName="/xl/charts/chart84.xml" ContentType="application/vnd.openxmlformats-officedocument.drawingml.chart+xml"/>
  <Override PartName="/xl/charts/chart17.xml" ContentType="application/vnd.openxmlformats-officedocument.drawingml.chart+xml"/>
  <Override PartName="/xl/charts/chart26.xml" ContentType="application/vnd.openxmlformats-officedocument.drawingml.chart+xml"/>
  <Override PartName="/xl/charts/chart35.xml" ContentType="application/vnd.openxmlformats-officedocument.drawingml.chart+xml"/>
  <Override PartName="/xl/charts/chart44.xml" ContentType="application/vnd.openxmlformats-officedocument.drawingml.chart+xml"/>
  <Override PartName="/xl/drawings/drawing12.xml" ContentType="application/vnd.openxmlformats-officedocument.drawing+xml"/>
  <Override PartName="/xl/charts/chart53.xml" ContentType="application/vnd.openxmlformats-officedocument.drawingml.chart+xml"/>
  <Override PartName="/xl/charts/chart64.xml" ContentType="application/vnd.openxmlformats-officedocument.drawingml.chart+xml"/>
  <Override PartName="/xl/charts/chart73.xml" ContentType="application/vnd.openxmlformats-officedocument.drawingml.chart+xml"/>
  <Override PartName="/xl/drawings/drawing21.xml" ContentType="application/vnd.openxmlformats-officedocument.drawing+xml"/>
  <Override PartName="/xl/charts/chart82.xml" ContentType="application/vnd.openxmlformats-officedocument.drawingml.char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charts/chart13.xml" ContentType="application/vnd.openxmlformats-officedocument.drawingml.chart+xml"/>
  <Override PartName="/xl/charts/chart15.xml" ContentType="application/vnd.openxmlformats-officedocument.drawingml.chart+xml"/>
  <Override PartName="/xl/charts/chart24.xml" ContentType="application/vnd.openxmlformats-officedocument.drawingml.chart+xml"/>
  <Override PartName="/xl/charts/chart33.xml" ContentType="application/vnd.openxmlformats-officedocument.drawingml.chart+xml"/>
  <Override PartName="/xl/drawings/drawing10.xml" ContentType="application/vnd.openxmlformats-officedocument.drawing+xml"/>
  <Override PartName="/xl/charts/chart42.xml" ContentType="application/vnd.openxmlformats-officedocument.drawingml.chart+xml"/>
  <Override PartName="/xl/charts/chart51.xml" ContentType="application/vnd.openxmlformats-officedocument.drawingml.chart+xml"/>
  <Override PartName="/xl/charts/chart62.xml" ContentType="application/vnd.openxmlformats-officedocument.drawingml.chart+xml"/>
  <Override PartName="/xl/charts/chart71.xml" ContentType="application/vnd.openxmlformats-officedocument.drawingml.chart+xml"/>
  <Override PartName="/xl/charts/chart80.xml" ContentType="application/vnd.openxmlformats-officedocument.drawingml.chart+xml"/>
  <Override PartName="/xl/worksheets/sheet17.xml" ContentType="application/vnd.openxmlformats-officedocument.spreadsheetml.worksheet+xml"/>
  <Override PartName="/xl/charts/chart8.xml" ContentType="application/vnd.openxmlformats-officedocument.drawingml.chart+xml"/>
  <Override PartName="/xl/charts/chart11.xml" ContentType="application/vnd.openxmlformats-officedocument.drawingml.chart+xml"/>
  <Override PartName="/xl/charts/chart22.xml" ContentType="application/vnd.openxmlformats-officedocument.drawingml.chart+xml"/>
  <Override PartName="/xl/charts/chart31.xml" ContentType="application/vnd.openxmlformats-officedocument.drawingml.chart+xml"/>
  <Override PartName="/xl/charts/chart40.xml" ContentType="application/vnd.openxmlformats-officedocument.drawingml.chart+xml"/>
  <Override PartName="/xl/charts/chart60.xml" ContentType="application/vnd.openxmlformats-officedocument.drawingml.chart+xml"/>
  <Override PartName="/docProps/core.xml" ContentType="application/vnd.openxmlformats-package.core-properties+xml"/>
  <Override PartName="/xl/worksheets/sheet15.xml" ContentType="application/vnd.openxmlformats-officedocument.spreadsheetml.worksheet+xml"/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worksheets/sheet9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drawings/drawing8.xml" ContentType="application/vnd.openxmlformats-officedocument.drawing+xml"/>
  <Override PartName="/xl/drawings/drawing19.xml" ContentType="application/vnd.openxmlformats-officedocument.drawing+xml"/>
  <Override PartName="/xl/worksheets/sheet11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69.xml" ContentType="application/vnd.openxmlformats-officedocument.drawingml.chart+xml"/>
  <Default Extension="rels" ContentType="application/vnd.openxmlformats-package.relationships+xml"/>
  <Override PartName="/xl/worksheets/sheet5.xml" ContentType="application/vnd.openxmlformats-officedocument.spreadsheetml.worksheet+xml"/>
  <Override PartName="/xl/charts/chart29.xml" ContentType="application/vnd.openxmlformats-officedocument.drawingml.chart+xml"/>
  <Override PartName="/xl/drawings/drawing15.xml" ContentType="application/vnd.openxmlformats-officedocument.drawing+xml"/>
  <Override PartName="/xl/charts/chart58.xml" ContentType="application/vnd.openxmlformats-officedocument.drawingml.chart+xml"/>
  <Override PartName="/xl/charts/chart76.xml" ContentType="application/vnd.openxmlformats-officedocument.drawingml.chart+xml"/>
  <Override PartName="/xl/charts/chart87.xml" ContentType="application/vnd.openxmlformats-officedocument.drawingml.chart+xml"/>
  <Override PartName="/xl/charts/chart18.xml" ContentType="application/vnd.openxmlformats-officedocument.drawingml.chart+xml"/>
  <Override PartName="/xl/charts/chart36.xml" ContentType="application/vnd.openxmlformats-officedocument.drawingml.chart+xml"/>
  <Override PartName="/xl/charts/chart47.xml" ContentType="application/vnd.openxmlformats-officedocument.drawingml.chart+xml"/>
  <Override PartName="/xl/charts/chart65.xml" ContentType="application/vnd.openxmlformats-officedocument.drawingml.chart+xml"/>
  <Override PartName="/xl/charts/chart83.xml" ContentType="application/vnd.openxmlformats-officedocument.drawingml.chart+xml"/>
  <Override PartName="/xl/drawings/drawing22.xml" ContentType="application/vnd.openxmlformats-officedocument.drawing+xml"/>
  <Override PartName="/xl/worksheets/sheet1.xml" ContentType="application/vnd.openxmlformats-officedocument.spreadsheetml.worksheet+xml"/>
  <Override PartName="/xl/charts/chart25.xml" ContentType="application/vnd.openxmlformats-officedocument.drawingml.chart+xml"/>
  <Override PartName="/xl/drawings/drawing11.xml" ContentType="application/vnd.openxmlformats-officedocument.drawing+xml"/>
  <Override PartName="/xl/charts/chart54.xml" ContentType="application/vnd.openxmlformats-officedocument.drawingml.chart+xml"/>
  <Override PartName="/xl/charts/chart72.xml" ContentType="application/vnd.openxmlformats-officedocument.drawingml.chart+xml"/>
  <Override PartName="/xl/charts/chart14.xml" ContentType="application/vnd.openxmlformats-officedocument.drawingml.chart+xml"/>
  <Override PartName="/xl/charts/chart32.xml" ContentType="application/vnd.openxmlformats-officedocument.drawingml.chart+xml"/>
  <Override PartName="/xl/charts/chart43.xml" ContentType="application/vnd.openxmlformats-officedocument.drawingml.chart+xml"/>
  <Override PartName="/xl/charts/chart61.xml" ContentType="application/vnd.openxmlformats-officedocument.drawingml.chart+xml"/>
  <Override PartName="/xl/charts/chart21.xml" ContentType="application/vnd.openxmlformats-officedocument.drawingml.chart+xml"/>
  <Override PartName="/xl/charts/chart50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590" yWindow="-255" windowWidth="14085" windowHeight="12015" firstSheet="1" activeTab="1"/>
  </bookViews>
  <sheets>
    <sheet name="Sandy B" sheetId="25" r:id="rId1"/>
    <sheet name="Kévin B" sheetId="24" r:id="rId2"/>
    <sheet name="Marie C" sheetId="23" r:id="rId3"/>
    <sheet name="Laura C" sheetId="22" r:id="rId4"/>
    <sheet name="Lola CP" sheetId="21" r:id="rId5"/>
    <sheet name="David L" sheetId="20" r:id="rId6"/>
    <sheet name="Valentin D" sheetId="26" r:id="rId7"/>
    <sheet name="Damien F" sheetId="19" r:id="rId8"/>
    <sheet name="Louise F" sheetId="18" r:id="rId9"/>
    <sheet name="Kévin F" sheetId="17" r:id="rId10"/>
    <sheet name="Bastien G" sheetId="16" r:id="rId11"/>
    <sheet name="Camille LB" sheetId="15" r:id="rId12"/>
    <sheet name="Léa M" sheetId="14" r:id="rId13"/>
    <sheet name="Nicolas PH" sheetId="13" r:id="rId14"/>
    <sheet name="Aurélien P" sheetId="12" r:id="rId15"/>
    <sheet name="Côme R" sheetId="11" r:id="rId16"/>
    <sheet name="Lysmée R" sheetId="10" r:id="rId17"/>
    <sheet name="Clara S" sheetId="9" r:id="rId18"/>
    <sheet name="Alexis T" sheetId="8" r:id="rId19"/>
    <sheet name="Marion T" sheetId="7" r:id="rId20"/>
    <sheet name="Nikita W" sheetId="5" r:id="rId21"/>
    <sheet name="Amélie W" sheetId="6" r:id="rId22"/>
  </sheets>
  <calcPr calcId="125725"/>
</workbook>
</file>

<file path=xl/calcChain.xml><?xml version="1.0" encoding="utf-8"?>
<calcChain xmlns="http://schemas.openxmlformats.org/spreadsheetml/2006/main">
  <c r="C93" i="6"/>
  <c r="C94" s="1"/>
  <c r="L88"/>
  <c r="L89" s="1"/>
  <c r="C88"/>
  <c r="C89" s="1"/>
  <c r="L83"/>
  <c r="L84" s="1"/>
  <c r="C83"/>
  <c r="C84" s="1"/>
  <c r="C93" i="5"/>
  <c r="C94" s="1"/>
  <c r="L88"/>
  <c r="L89" s="1"/>
  <c r="C88"/>
  <c r="C89" s="1"/>
  <c r="L83"/>
  <c r="L84" s="1"/>
  <c r="C83"/>
  <c r="C84" s="1"/>
  <c r="C96" i="7"/>
  <c r="C97" s="1"/>
  <c r="L91"/>
  <c r="L92" s="1"/>
  <c r="C91"/>
  <c r="C92" s="1"/>
  <c r="L86"/>
  <c r="L87" s="1"/>
  <c r="C86"/>
  <c r="C87" s="1"/>
  <c r="C93" i="8"/>
  <c r="C94" s="1"/>
  <c r="L88"/>
  <c r="L89" s="1"/>
  <c r="C88"/>
  <c r="C89" s="1"/>
  <c r="L83"/>
  <c r="L84" s="1"/>
  <c r="C83"/>
  <c r="C84" s="1"/>
  <c r="C97" i="9"/>
  <c r="C98" s="1"/>
  <c r="L92"/>
  <c r="L93" s="1"/>
  <c r="C92"/>
  <c r="C93" s="1"/>
  <c r="L87"/>
  <c r="L88" s="1"/>
  <c r="C87"/>
  <c r="C88" s="1"/>
  <c r="C93" i="10"/>
  <c r="C94" s="1"/>
  <c r="L88"/>
  <c r="L89" s="1"/>
  <c r="C88"/>
  <c r="C89" s="1"/>
  <c r="L83"/>
  <c r="L84" s="1"/>
  <c r="C83"/>
  <c r="C84" s="1"/>
  <c r="C93" i="11"/>
  <c r="C94" s="1"/>
  <c r="L88"/>
  <c r="L89" s="1"/>
  <c r="C88"/>
  <c r="C89" s="1"/>
  <c r="L83"/>
  <c r="L84" s="1"/>
  <c r="C83"/>
  <c r="C84" s="1"/>
  <c r="C93" i="12"/>
  <c r="C94" s="1"/>
  <c r="L88"/>
  <c r="L89" s="1"/>
  <c r="C88"/>
  <c r="C89" s="1"/>
  <c r="L83"/>
  <c r="L84" s="1"/>
  <c r="C83"/>
  <c r="C84" s="1"/>
  <c r="C93" i="13"/>
  <c r="C94" s="1"/>
  <c r="L88"/>
  <c r="L89" s="1"/>
  <c r="C88"/>
  <c r="C89" s="1"/>
  <c r="L83"/>
  <c r="L84" s="1"/>
  <c r="C83"/>
  <c r="C84" s="1"/>
  <c r="C93" i="14"/>
  <c r="C94" s="1"/>
  <c r="L88"/>
  <c r="L89" s="1"/>
  <c r="C88"/>
  <c r="C89" s="1"/>
  <c r="L83"/>
  <c r="L84" s="1"/>
  <c r="C83"/>
  <c r="C84" s="1"/>
  <c r="C93" i="15"/>
  <c r="C94" s="1"/>
  <c r="L88"/>
  <c r="L89" s="1"/>
  <c r="C88"/>
  <c r="C89" s="1"/>
  <c r="L83"/>
  <c r="L84" s="1"/>
  <c r="C83"/>
  <c r="C84" s="1"/>
  <c r="C93" i="16"/>
  <c r="C94" s="1"/>
  <c r="L88"/>
  <c r="L89" s="1"/>
  <c r="C88"/>
  <c r="C89" s="1"/>
  <c r="L83"/>
  <c r="L84" s="1"/>
  <c r="C83"/>
  <c r="C84" s="1"/>
  <c r="C93" i="17"/>
  <c r="C94" s="1"/>
  <c r="L88"/>
  <c r="L89" s="1"/>
  <c r="C88"/>
  <c r="C89" s="1"/>
  <c r="L83"/>
  <c r="L84" s="1"/>
  <c r="C83"/>
  <c r="C84" s="1"/>
  <c r="C93" i="18"/>
  <c r="C94" s="1"/>
  <c r="L88"/>
  <c r="L89" s="1"/>
  <c r="C88"/>
  <c r="C89" s="1"/>
  <c r="L83"/>
  <c r="L84" s="1"/>
  <c r="C83"/>
  <c r="C84" s="1"/>
  <c r="C93" i="19"/>
  <c r="C94" s="1"/>
  <c r="L88"/>
  <c r="L89" s="1"/>
  <c r="C88"/>
  <c r="C89" s="1"/>
  <c r="L83"/>
  <c r="L84" s="1"/>
  <c r="C83"/>
  <c r="C84" s="1"/>
  <c r="C93" i="26"/>
  <c r="C94" s="1"/>
  <c r="L88"/>
  <c r="L89" s="1"/>
  <c r="C88"/>
  <c r="C89" s="1"/>
  <c r="L83"/>
  <c r="L84" s="1"/>
  <c r="C83"/>
  <c r="C84" s="1"/>
  <c r="C93" i="20"/>
  <c r="C94" s="1"/>
  <c r="L88"/>
  <c r="L89" s="1"/>
  <c r="C88"/>
  <c r="C89" s="1"/>
  <c r="L83"/>
  <c r="L84" s="1"/>
  <c r="C83"/>
  <c r="C84" s="1"/>
  <c r="C93" i="21"/>
  <c r="C94" s="1"/>
  <c r="L88"/>
  <c r="L89" s="1"/>
  <c r="C88"/>
  <c r="C89" s="1"/>
  <c r="L83"/>
  <c r="L84" s="1"/>
  <c r="C83"/>
  <c r="C84" s="1"/>
  <c r="C107" i="22"/>
  <c r="C108" s="1"/>
  <c r="L102"/>
  <c r="L103" s="1"/>
  <c r="C102"/>
  <c r="C103" s="1"/>
  <c r="L97"/>
  <c r="L98" s="1"/>
  <c r="C97"/>
  <c r="C98" s="1"/>
  <c r="C93" i="23"/>
  <c r="C94" s="1"/>
  <c r="L88"/>
  <c r="L89" s="1"/>
  <c r="C88"/>
  <c r="C89" s="1"/>
  <c r="L83"/>
  <c r="L84" s="1"/>
  <c r="C83"/>
  <c r="C84" s="1"/>
  <c r="C93" i="24"/>
  <c r="C94" s="1"/>
  <c r="L88"/>
  <c r="L89" s="1"/>
  <c r="C88"/>
  <c r="C89" s="1"/>
  <c r="L83"/>
  <c r="L84" s="1"/>
  <c r="C83"/>
  <c r="C84" s="1"/>
  <c r="C93" i="25"/>
  <c r="C94" s="1"/>
  <c r="L88"/>
  <c r="L89" s="1"/>
  <c r="C88"/>
  <c r="C89" s="1"/>
  <c r="L83"/>
  <c r="L84" s="1"/>
  <c r="C83"/>
  <c r="C84" s="1"/>
  <c r="Z74" i="21"/>
  <c r="AA74" s="1"/>
  <c r="U74"/>
  <c r="Z72"/>
  <c r="AA72" s="1"/>
  <c r="U72"/>
  <c r="Z70"/>
  <c r="AA70" s="1"/>
  <c r="AA76" s="1"/>
  <c r="U70"/>
  <c r="Z88" i="22"/>
  <c r="AA88" s="1"/>
  <c r="U88"/>
  <c r="Z86"/>
  <c r="AA86" s="1"/>
  <c r="U86"/>
  <c r="Z84"/>
  <c r="AA84" s="1"/>
  <c r="AA90" s="1"/>
  <c r="U84"/>
  <c r="Z74" i="23"/>
  <c r="AA74" s="1"/>
  <c r="U74"/>
  <c r="Z72"/>
  <c r="AA72" s="1"/>
  <c r="U72"/>
  <c r="Z70"/>
  <c r="AA70" s="1"/>
  <c r="AA76" s="1"/>
  <c r="U70"/>
  <c r="Z74" i="24"/>
  <c r="AA74" s="1"/>
  <c r="U74"/>
  <c r="Z72"/>
  <c r="AA72" s="1"/>
  <c r="U72"/>
  <c r="Z70"/>
  <c r="AA70" s="1"/>
  <c r="AA76" s="1"/>
  <c r="U70"/>
  <c r="Z74" i="25"/>
  <c r="AA74" s="1"/>
  <c r="U74"/>
  <c r="Z72"/>
  <c r="AA72" s="1"/>
  <c r="U72"/>
  <c r="Z70"/>
  <c r="AA70" s="1"/>
  <c r="U70"/>
  <c r="Z74" i="20"/>
  <c r="AA74" s="1"/>
  <c r="U74"/>
  <c r="Z72"/>
  <c r="AA72" s="1"/>
  <c r="U72"/>
  <c r="Z70"/>
  <c r="AA70" s="1"/>
  <c r="AA76" s="1"/>
  <c r="U70"/>
  <c r="Z74" i="26"/>
  <c r="AA74" s="1"/>
  <c r="U74"/>
  <c r="Z72"/>
  <c r="AA72" s="1"/>
  <c r="U72"/>
  <c r="Z70"/>
  <c r="AA70" s="1"/>
  <c r="AA76" s="1"/>
  <c r="U70"/>
  <c r="Z74" i="19"/>
  <c r="AA74" s="1"/>
  <c r="U74"/>
  <c r="Z72"/>
  <c r="AA72" s="1"/>
  <c r="U72"/>
  <c r="Z70"/>
  <c r="AA70" s="1"/>
  <c r="AA76" s="1"/>
  <c r="U70"/>
  <c r="Z74" i="18"/>
  <c r="AA74" s="1"/>
  <c r="U74"/>
  <c r="Z72"/>
  <c r="AA72" s="1"/>
  <c r="U72"/>
  <c r="Z70"/>
  <c r="AA70" s="1"/>
  <c r="AA76" s="1"/>
  <c r="U70"/>
  <c r="Z74" i="17"/>
  <c r="AA74" s="1"/>
  <c r="U74"/>
  <c r="Z72"/>
  <c r="AA72" s="1"/>
  <c r="U72"/>
  <c r="Z70"/>
  <c r="AA70" s="1"/>
  <c r="AA76" s="1"/>
  <c r="U70"/>
  <c r="Z74" i="16"/>
  <c r="AA74" s="1"/>
  <c r="U74"/>
  <c r="Z72"/>
  <c r="AA72" s="1"/>
  <c r="U72"/>
  <c r="Z70"/>
  <c r="AA70" s="1"/>
  <c r="AA76" s="1"/>
  <c r="U70"/>
  <c r="Z74" i="15"/>
  <c r="AA74" s="1"/>
  <c r="U74"/>
  <c r="Z72"/>
  <c r="AA72" s="1"/>
  <c r="U72"/>
  <c r="Z70"/>
  <c r="AA70" s="1"/>
  <c r="AA76" s="1"/>
  <c r="U70"/>
  <c r="Z74" i="14"/>
  <c r="AA74" s="1"/>
  <c r="U74"/>
  <c r="Z72"/>
  <c r="AA72" s="1"/>
  <c r="U72"/>
  <c r="Z70"/>
  <c r="AA70" s="1"/>
  <c r="AA76" s="1"/>
  <c r="U70"/>
  <c r="Z74" i="13"/>
  <c r="AA74" s="1"/>
  <c r="U74"/>
  <c r="Z72"/>
  <c r="AA72" s="1"/>
  <c r="U72"/>
  <c r="Z70"/>
  <c r="AA70" s="1"/>
  <c r="AA76" s="1"/>
  <c r="U70"/>
  <c r="Z74" i="12"/>
  <c r="AA74" s="1"/>
  <c r="U74"/>
  <c r="Z72"/>
  <c r="AA72" s="1"/>
  <c r="U72"/>
  <c r="Z70"/>
  <c r="AA70" s="1"/>
  <c r="AA76" s="1"/>
  <c r="U70"/>
  <c r="Z74" i="11"/>
  <c r="AA74" s="1"/>
  <c r="U74"/>
  <c r="Z72"/>
  <c r="AA72" s="1"/>
  <c r="U72"/>
  <c r="Z70"/>
  <c r="AA70" s="1"/>
  <c r="AA76" s="1"/>
  <c r="U70"/>
  <c r="Z74" i="10"/>
  <c r="AA74" s="1"/>
  <c r="U74"/>
  <c r="Z72"/>
  <c r="AA72" s="1"/>
  <c r="U72"/>
  <c r="Z70"/>
  <c r="AA70" s="1"/>
  <c r="AA76" s="1"/>
  <c r="U70"/>
  <c r="Z74" i="9"/>
  <c r="AA74" s="1"/>
  <c r="U74"/>
  <c r="Z72"/>
  <c r="AA72" s="1"/>
  <c r="U72"/>
  <c r="Z70"/>
  <c r="AA70" s="1"/>
  <c r="AA76" s="1"/>
  <c r="U70"/>
  <c r="Z74" i="8"/>
  <c r="AA74" s="1"/>
  <c r="U74"/>
  <c r="Z72"/>
  <c r="AA72" s="1"/>
  <c r="U72"/>
  <c r="Z70"/>
  <c r="AA70" s="1"/>
  <c r="AA76" s="1"/>
  <c r="U70"/>
  <c r="Z74" i="7"/>
  <c r="AA74" s="1"/>
  <c r="U74"/>
  <c r="Z72"/>
  <c r="AA72" s="1"/>
  <c r="U72"/>
  <c r="Z70"/>
  <c r="AA70" s="1"/>
  <c r="AA76" s="1"/>
  <c r="U70"/>
  <c r="Z74" i="5"/>
  <c r="AA74" s="1"/>
  <c r="U74"/>
  <c r="Z72"/>
  <c r="AA72" s="1"/>
  <c r="U72"/>
  <c r="Z70"/>
  <c r="AA70" s="1"/>
  <c r="AA76" s="1"/>
  <c r="U70"/>
  <c r="Z74" i="6"/>
  <c r="AA74" s="1"/>
  <c r="U74"/>
  <c r="Z72"/>
  <c r="AA72" s="1"/>
  <c r="U72"/>
  <c r="Z70"/>
  <c r="AA70" s="1"/>
  <c r="U70"/>
  <c r="C60"/>
  <c r="C61" s="1"/>
  <c r="C60" i="5"/>
  <c r="C61" s="1"/>
  <c r="C60" i="7"/>
  <c r="C61" s="1"/>
  <c r="C60" i="8"/>
  <c r="C61" s="1"/>
  <c r="C60" i="9"/>
  <c r="C61" s="1"/>
  <c r="C60" i="10"/>
  <c r="C61" s="1"/>
  <c r="C60" i="11"/>
  <c r="C61" s="1"/>
  <c r="C60" i="12"/>
  <c r="C61" s="1"/>
  <c r="C60" i="13"/>
  <c r="C61" s="1"/>
  <c r="C60" i="14"/>
  <c r="C61" s="1"/>
  <c r="C60" i="15"/>
  <c r="C61" s="1"/>
  <c r="C60" i="16"/>
  <c r="C61" s="1"/>
  <c r="C60" i="17"/>
  <c r="C61" s="1"/>
  <c r="C60" i="18"/>
  <c r="C61" s="1"/>
  <c r="C60" i="19"/>
  <c r="C61" s="1"/>
  <c r="C60" i="26"/>
  <c r="C61" s="1"/>
  <c r="S52"/>
  <c r="S51"/>
  <c r="AB50"/>
  <c r="C60" i="20"/>
  <c r="C61" s="1"/>
  <c r="C60" i="21"/>
  <c r="C61" s="1"/>
  <c r="C74" i="22"/>
  <c r="C75" s="1"/>
  <c r="C60" i="23"/>
  <c r="C61" s="1"/>
  <c r="C60" i="24"/>
  <c r="C61" s="1"/>
  <c r="C60" i="25"/>
  <c r="C61" s="1"/>
  <c r="C64" i="22"/>
  <c r="C65" s="1"/>
  <c r="C59"/>
  <c r="C60" s="1"/>
  <c r="C67" s="1"/>
  <c r="L53" i="14"/>
  <c r="C53"/>
  <c r="L53" i="15"/>
  <c r="C53"/>
  <c r="L53" i="17"/>
  <c r="C53"/>
  <c r="L53" i="24"/>
  <c r="C53"/>
  <c r="L53" i="25"/>
  <c r="C53"/>
  <c r="L53" i="23"/>
  <c r="C53"/>
  <c r="C51" i="6"/>
  <c r="C50"/>
  <c r="L49"/>
  <c r="C45"/>
  <c r="C46" s="1"/>
  <c r="C50" i="5"/>
  <c r="C51" s="1"/>
  <c r="C45"/>
  <c r="C46" s="1"/>
  <c r="C50" i="7"/>
  <c r="C51" s="1"/>
  <c r="C45"/>
  <c r="C46" s="1"/>
  <c r="C50" i="8"/>
  <c r="C51" s="1"/>
  <c r="C45"/>
  <c r="C46" s="1"/>
  <c r="C50" i="9"/>
  <c r="C51" s="1"/>
  <c r="C45"/>
  <c r="C46" s="1"/>
  <c r="C50" i="10"/>
  <c r="C51" s="1"/>
  <c r="C46"/>
  <c r="C45"/>
  <c r="L44"/>
  <c r="C50" i="11"/>
  <c r="C51" s="1"/>
  <c r="C45"/>
  <c r="C46" s="1"/>
  <c r="C50" i="12"/>
  <c r="C51" s="1"/>
  <c r="C45"/>
  <c r="C46" s="1"/>
  <c r="C50" i="13"/>
  <c r="C51" s="1"/>
  <c r="C45"/>
  <c r="C46" s="1"/>
  <c r="C50" i="14"/>
  <c r="C51" s="1"/>
  <c r="C46"/>
  <c r="C45"/>
  <c r="L44"/>
  <c r="C50" i="15"/>
  <c r="C51" s="1"/>
  <c r="C46"/>
  <c r="C45"/>
  <c r="L44"/>
  <c r="C50" i="16"/>
  <c r="C51" s="1"/>
  <c r="C45"/>
  <c r="C46" s="1"/>
  <c r="C50" i="17"/>
  <c r="C51" s="1"/>
  <c r="C46"/>
  <c r="C45"/>
  <c r="L44"/>
  <c r="C50" i="18"/>
  <c r="C51" s="1"/>
  <c r="C45"/>
  <c r="C46" s="1"/>
  <c r="C50" i="19"/>
  <c r="C51" s="1"/>
  <c r="C45"/>
  <c r="C46" s="1"/>
  <c r="C50" i="26"/>
  <c r="C51" s="1"/>
  <c r="C45"/>
  <c r="C46" s="1"/>
  <c r="C50" i="20"/>
  <c r="C51" s="1"/>
  <c r="C45"/>
  <c r="C46" s="1"/>
  <c r="C50" i="21"/>
  <c r="C51" s="1"/>
  <c r="C45"/>
  <c r="C46" s="1"/>
  <c r="C53" s="1"/>
  <c r="C50" i="22"/>
  <c r="C51" s="1"/>
  <c r="C45"/>
  <c r="C46" s="1"/>
  <c r="C50" i="23"/>
  <c r="C51" s="1"/>
  <c r="C45"/>
  <c r="C46" s="1"/>
  <c r="C50" i="24"/>
  <c r="C51" s="1"/>
  <c r="C45"/>
  <c r="C46" s="1"/>
  <c r="C50" i="25"/>
  <c r="C51" s="1"/>
  <c r="C45"/>
  <c r="C46" s="1"/>
  <c r="L44"/>
  <c r="C38" i="26"/>
  <c r="C39" s="1"/>
  <c r="O33"/>
  <c r="L33"/>
  <c r="I33"/>
  <c r="F33"/>
  <c r="F34" s="1"/>
  <c r="C33"/>
  <c r="C34" s="1"/>
  <c r="O28"/>
  <c r="O29" s="1"/>
  <c r="L28"/>
  <c r="L29" s="1"/>
  <c r="I28"/>
  <c r="I29" s="1"/>
  <c r="F28"/>
  <c r="F29" s="1"/>
  <c r="C28"/>
  <c r="C29" s="1"/>
  <c r="C21"/>
  <c r="C22" s="1"/>
  <c r="O17"/>
  <c r="C17"/>
  <c r="O16"/>
  <c r="L16"/>
  <c r="L17" s="1"/>
  <c r="I16"/>
  <c r="I17" s="1"/>
  <c r="F16"/>
  <c r="F17" s="1"/>
  <c r="C16"/>
  <c r="I12"/>
  <c r="O11"/>
  <c r="O12" s="1"/>
  <c r="L11"/>
  <c r="L12" s="1"/>
  <c r="I11"/>
  <c r="F11"/>
  <c r="F12" s="1"/>
  <c r="C11"/>
  <c r="C12" s="1"/>
  <c r="I7"/>
  <c r="O6"/>
  <c r="O7" s="1"/>
  <c r="L6"/>
  <c r="L7" s="1"/>
  <c r="I6"/>
  <c r="F6"/>
  <c r="F7" s="1"/>
  <c r="C6"/>
  <c r="C7" s="1"/>
  <c r="C38" i="6"/>
  <c r="C39" s="1"/>
  <c r="C38" i="5"/>
  <c r="C39" s="1"/>
  <c r="C39" i="7"/>
  <c r="C38"/>
  <c r="L37"/>
  <c r="C38" i="8"/>
  <c r="C39" s="1"/>
  <c r="C38" i="9"/>
  <c r="C39" s="1"/>
  <c r="C38" i="10"/>
  <c r="C39" s="1"/>
  <c r="C38" i="11"/>
  <c r="C39" s="1"/>
  <c r="C38" i="12"/>
  <c r="C39" s="1"/>
  <c r="C38" i="13"/>
  <c r="C39" s="1"/>
  <c r="C38" i="14"/>
  <c r="C39" s="1"/>
  <c r="C38" i="15"/>
  <c r="C39" s="1"/>
  <c r="C38" i="16"/>
  <c r="C39" s="1"/>
  <c r="C38" i="17"/>
  <c r="C39" s="1"/>
  <c r="C38" i="18"/>
  <c r="C39" s="1"/>
  <c r="C38" i="19"/>
  <c r="C39" s="1"/>
  <c r="C38" i="20"/>
  <c r="C39" s="1"/>
  <c r="C38" i="21"/>
  <c r="C39" s="1"/>
  <c r="C38" i="22"/>
  <c r="C39" s="1"/>
  <c r="C38" i="23"/>
  <c r="C39" s="1"/>
  <c r="C38" i="24"/>
  <c r="C39" s="1"/>
  <c r="C38" i="25"/>
  <c r="C39" s="1"/>
  <c r="O33" i="6"/>
  <c r="L33"/>
  <c r="L34" s="1"/>
  <c r="I33"/>
  <c r="I34" s="1"/>
  <c r="F33"/>
  <c r="F34" s="1"/>
  <c r="C33"/>
  <c r="C34" s="1"/>
  <c r="O28"/>
  <c r="O29" s="1"/>
  <c r="L28"/>
  <c r="L29" s="1"/>
  <c r="I28"/>
  <c r="I29" s="1"/>
  <c r="F28"/>
  <c r="F29" s="1"/>
  <c r="C28"/>
  <c r="C29" s="1"/>
  <c r="O33" i="5"/>
  <c r="L33"/>
  <c r="I33"/>
  <c r="F33"/>
  <c r="C33"/>
  <c r="C34" s="1"/>
  <c r="O28"/>
  <c r="O29" s="1"/>
  <c r="L28"/>
  <c r="L29" s="1"/>
  <c r="I28"/>
  <c r="I29" s="1"/>
  <c r="F28"/>
  <c r="F29" s="1"/>
  <c r="C28"/>
  <c r="C29" s="1"/>
  <c r="O33" i="7"/>
  <c r="L33"/>
  <c r="I33"/>
  <c r="F33"/>
  <c r="C33"/>
  <c r="C34" s="1"/>
  <c r="O28"/>
  <c r="O29" s="1"/>
  <c r="L28"/>
  <c r="L29" s="1"/>
  <c r="I28"/>
  <c r="I29" s="1"/>
  <c r="F28"/>
  <c r="F29" s="1"/>
  <c r="C28"/>
  <c r="C29" s="1"/>
  <c r="O33" i="8"/>
  <c r="L33"/>
  <c r="I33"/>
  <c r="I34" s="1"/>
  <c r="F33"/>
  <c r="F34" s="1"/>
  <c r="C33"/>
  <c r="C34" s="1"/>
  <c r="O28"/>
  <c r="L28"/>
  <c r="I28"/>
  <c r="I29" s="1"/>
  <c r="F28"/>
  <c r="F29" s="1"/>
  <c r="C28"/>
  <c r="C29" s="1"/>
  <c r="O33" i="9"/>
  <c r="L33"/>
  <c r="I33"/>
  <c r="F33"/>
  <c r="C33"/>
  <c r="C34" s="1"/>
  <c r="O28"/>
  <c r="O29" s="1"/>
  <c r="L28"/>
  <c r="L29" s="1"/>
  <c r="I28"/>
  <c r="I29" s="1"/>
  <c r="F28"/>
  <c r="F29" s="1"/>
  <c r="C28"/>
  <c r="C29" s="1"/>
  <c r="O33" i="10"/>
  <c r="L33"/>
  <c r="I33"/>
  <c r="I34" s="1"/>
  <c r="F33"/>
  <c r="F34" s="1"/>
  <c r="C33"/>
  <c r="C34" s="1"/>
  <c r="O28"/>
  <c r="L28"/>
  <c r="I28"/>
  <c r="I29" s="1"/>
  <c r="F28"/>
  <c r="F29" s="1"/>
  <c r="C28"/>
  <c r="C29" s="1"/>
  <c r="O33" i="11"/>
  <c r="L33"/>
  <c r="I33"/>
  <c r="I34" s="1"/>
  <c r="F33"/>
  <c r="F34" s="1"/>
  <c r="C33"/>
  <c r="C34" s="1"/>
  <c r="C29"/>
  <c r="O28"/>
  <c r="L28"/>
  <c r="L29" s="1"/>
  <c r="I28"/>
  <c r="I29" s="1"/>
  <c r="F28"/>
  <c r="F29" s="1"/>
  <c r="C28"/>
  <c r="O33" i="12"/>
  <c r="L33"/>
  <c r="L34" s="1"/>
  <c r="I33"/>
  <c r="I34" s="1"/>
  <c r="F33"/>
  <c r="F34" s="1"/>
  <c r="C33"/>
  <c r="C34" s="1"/>
  <c r="O28"/>
  <c r="L28"/>
  <c r="I28"/>
  <c r="I29" s="1"/>
  <c r="F28"/>
  <c r="F29" s="1"/>
  <c r="C28"/>
  <c r="C29" s="1"/>
  <c r="O33" i="13"/>
  <c r="L33"/>
  <c r="I33"/>
  <c r="I34" s="1"/>
  <c r="F33"/>
  <c r="F34" s="1"/>
  <c r="C33"/>
  <c r="C34" s="1"/>
  <c r="O28"/>
  <c r="O29" s="1"/>
  <c r="L28"/>
  <c r="L29" s="1"/>
  <c r="I28"/>
  <c r="I29" s="1"/>
  <c r="F28"/>
  <c r="F29" s="1"/>
  <c r="C28"/>
  <c r="C29" s="1"/>
  <c r="O33" i="14"/>
  <c r="L33"/>
  <c r="L34" s="1"/>
  <c r="I33"/>
  <c r="I34" s="1"/>
  <c r="F33"/>
  <c r="F34" s="1"/>
  <c r="C33"/>
  <c r="C34" s="1"/>
  <c r="O28"/>
  <c r="L28"/>
  <c r="I28"/>
  <c r="I29" s="1"/>
  <c r="F28"/>
  <c r="F29" s="1"/>
  <c r="C28"/>
  <c r="C29" s="1"/>
  <c r="O33" i="15"/>
  <c r="L33"/>
  <c r="I33"/>
  <c r="F33"/>
  <c r="F34" s="1"/>
  <c r="C33"/>
  <c r="C34" s="1"/>
  <c r="O28"/>
  <c r="L28"/>
  <c r="I28"/>
  <c r="I29" s="1"/>
  <c r="F28"/>
  <c r="F29" s="1"/>
  <c r="C28"/>
  <c r="C29" s="1"/>
  <c r="O33" i="16"/>
  <c r="O34" s="1"/>
  <c r="L33"/>
  <c r="L34" s="1"/>
  <c r="I33"/>
  <c r="I34" s="1"/>
  <c r="F33"/>
  <c r="F34" s="1"/>
  <c r="C33"/>
  <c r="C34" s="1"/>
  <c r="L29"/>
  <c r="O28"/>
  <c r="O29" s="1"/>
  <c r="L28"/>
  <c r="I28"/>
  <c r="I29" s="1"/>
  <c r="F28"/>
  <c r="F29" s="1"/>
  <c r="C28"/>
  <c r="C29" s="1"/>
  <c r="O33" i="17"/>
  <c r="L33"/>
  <c r="I33"/>
  <c r="I34" s="1"/>
  <c r="F33"/>
  <c r="F34" s="1"/>
  <c r="C33"/>
  <c r="C34" s="1"/>
  <c r="O28"/>
  <c r="L28"/>
  <c r="L29" s="1"/>
  <c r="I28"/>
  <c r="I29" s="1"/>
  <c r="F28"/>
  <c r="F29" s="1"/>
  <c r="C28"/>
  <c r="C29" s="1"/>
  <c r="O33" i="18"/>
  <c r="L33"/>
  <c r="I33"/>
  <c r="F33"/>
  <c r="C33"/>
  <c r="O28"/>
  <c r="O29" s="1"/>
  <c r="L28"/>
  <c r="L29" s="1"/>
  <c r="I28"/>
  <c r="I29" s="1"/>
  <c r="F28"/>
  <c r="F29" s="1"/>
  <c r="C28"/>
  <c r="C29" s="1"/>
  <c r="O33" i="19"/>
  <c r="O34" s="1"/>
  <c r="L33"/>
  <c r="L34" s="1"/>
  <c r="I33"/>
  <c r="I34" s="1"/>
  <c r="F33"/>
  <c r="F34" s="1"/>
  <c r="C33"/>
  <c r="C34" s="1"/>
  <c r="O28"/>
  <c r="O29" s="1"/>
  <c r="L28"/>
  <c r="L29" s="1"/>
  <c r="I28"/>
  <c r="I29" s="1"/>
  <c r="F28"/>
  <c r="F29" s="1"/>
  <c r="C28"/>
  <c r="C29" s="1"/>
  <c r="O33" i="20"/>
  <c r="O34" s="1"/>
  <c r="L33"/>
  <c r="L34" s="1"/>
  <c r="I33"/>
  <c r="I34" s="1"/>
  <c r="F33"/>
  <c r="F34" s="1"/>
  <c r="C33"/>
  <c r="C34" s="1"/>
  <c r="L29"/>
  <c r="O28"/>
  <c r="O29" s="1"/>
  <c r="L28"/>
  <c r="I28"/>
  <c r="I29" s="1"/>
  <c r="F28"/>
  <c r="F29" s="1"/>
  <c r="C28"/>
  <c r="C29" s="1"/>
  <c r="O33" i="21"/>
  <c r="L33"/>
  <c r="L34" s="1"/>
  <c r="I33"/>
  <c r="I34" s="1"/>
  <c r="F33"/>
  <c r="F34" s="1"/>
  <c r="C33"/>
  <c r="C34" s="1"/>
  <c r="O28"/>
  <c r="O29" s="1"/>
  <c r="L28"/>
  <c r="L29" s="1"/>
  <c r="I28"/>
  <c r="I29" s="1"/>
  <c r="F28"/>
  <c r="F29" s="1"/>
  <c r="C28"/>
  <c r="C29" s="1"/>
  <c r="O33" i="22"/>
  <c r="L33"/>
  <c r="I33"/>
  <c r="F33"/>
  <c r="C33"/>
  <c r="C34" s="1"/>
  <c r="O28"/>
  <c r="O29" s="1"/>
  <c r="L28"/>
  <c r="L29" s="1"/>
  <c r="I28"/>
  <c r="I29" s="1"/>
  <c r="F28"/>
  <c r="F29" s="1"/>
  <c r="C28"/>
  <c r="C29" s="1"/>
  <c r="O33" i="23"/>
  <c r="L33"/>
  <c r="I33"/>
  <c r="F33"/>
  <c r="C33"/>
  <c r="O28"/>
  <c r="O29" s="1"/>
  <c r="L28"/>
  <c r="L29" s="1"/>
  <c r="I28"/>
  <c r="I29" s="1"/>
  <c r="F28"/>
  <c r="F29" s="1"/>
  <c r="C28"/>
  <c r="C29" s="1"/>
  <c r="O33" i="24"/>
  <c r="L33"/>
  <c r="I33"/>
  <c r="I34" s="1"/>
  <c r="F33"/>
  <c r="F34" s="1"/>
  <c r="C33"/>
  <c r="C34" s="1"/>
  <c r="O28"/>
  <c r="O29" s="1"/>
  <c r="L28"/>
  <c r="L29" s="1"/>
  <c r="I28"/>
  <c r="I29" s="1"/>
  <c r="F28"/>
  <c r="F29" s="1"/>
  <c r="C28"/>
  <c r="C29" s="1"/>
  <c r="O33" i="25"/>
  <c r="O34" s="1"/>
  <c r="L33"/>
  <c r="L34" s="1"/>
  <c r="I33"/>
  <c r="I34" s="1"/>
  <c r="F33"/>
  <c r="F34" s="1"/>
  <c r="C33"/>
  <c r="C34" s="1"/>
  <c r="O28"/>
  <c r="O29" s="1"/>
  <c r="L28"/>
  <c r="L29" s="1"/>
  <c r="I28"/>
  <c r="I29" s="1"/>
  <c r="F29"/>
  <c r="C28"/>
  <c r="C29" s="1"/>
  <c r="C21"/>
  <c r="C22" s="1"/>
  <c r="O16"/>
  <c r="O17" s="1"/>
  <c r="L16"/>
  <c r="L17" s="1"/>
  <c r="I16"/>
  <c r="I17" s="1"/>
  <c r="F16"/>
  <c r="F17" s="1"/>
  <c r="C16"/>
  <c r="C17" s="1"/>
  <c r="O11"/>
  <c r="O12" s="1"/>
  <c r="L11"/>
  <c r="L12" s="1"/>
  <c r="I11"/>
  <c r="I12" s="1"/>
  <c r="F11"/>
  <c r="F12" s="1"/>
  <c r="C11"/>
  <c r="C12" s="1"/>
  <c r="O6"/>
  <c r="O7" s="1"/>
  <c r="L6"/>
  <c r="L7" s="1"/>
  <c r="I6"/>
  <c r="I7" s="1"/>
  <c r="F6"/>
  <c r="F7" s="1"/>
  <c r="C6"/>
  <c r="C7" s="1"/>
  <c r="C21" i="24"/>
  <c r="C22" s="1"/>
  <c r="L17"/>
  <c r="O16"/>
  <c r="O17" s="1"/>
  <c r="L16"/>
  <c r="I16"/>
  <c r="I17" s="1"/>
  <c r="F16"/>
  <c r="F17" s="1"/>
  <c r="C16"/>
  <c r="C17" s="1"/>
  <c r="O11"/>
  <c r="O12" s="1"/>
  <c r="L11"/>
  <c r="L12" s="1"/>
  <c r="I11"/>
  <c r="I12" s="1"/>
  <c r="F11"/>
  <c r="F12" s="1"/>
  <c r="C11"/>
  <c r="C12" s="1"/>
  <c r="O6"/>
  <c r="O7" s="1"/>
  <c r="L6"/>
  <c r="L7" s="1"/>
  <c r="I6"/>
  <c r="I7" s="1"/>
  <c r="F6"/>
  <c r="F7" s="1"/>
  <c r="C6"/>
  <c r="C7" s="1"/>
  <c r="C21" i="23"/>
  <c r="C22" s="1"/>
  <c r="L17"/>
  <c r="F17"/>
  <c r="O16"/>
  <c r="O17" s="1"/>
  <c r="L16"/>
  <c r="I16"/>
  <c r="I17" s="1"/>
  <c r="F16"/>
  <c r="C16"/>
  <c r="C17" s="1"/>
  <c r="O11"/>
  <c r="O12" s="1"/>
  <c r="L11"/>
  <c r="L12" s="1"/>
  <c r="I11"/>
  <c r="I12" s="1"/>
  <c r="F11"/>
  <c r="F12" s="1"/>
  <c r="C11"/>
  <c r="C12" s="1"/>
  <c r="O6"/>
  <c r="O7" s="1"/>
  <c r="L6"/>
  <c r="L7" s="1"/>
  <c r="I6"/>
  <c r="I7" s="1"/>
  <c r="F6"/>
  <c r="F7" s="1"/>
  <c r="C6"/>
  <c r="C7" s="1"/>
  <c r="C21" i="22"/>
  <c r="C22" s="1"/>
  <c r="L17"/>
  <c r="O16"/>
  <c r="O17" s="1"/>
  <c r="L16"/>
  <c r="I16"/>
  <c r="I17" s="1"/>
  <c r="F16"/>
  <c r="F17" s="1"/>
  <c r="C16"/>
  <c r="C17" s="1"/>
  <c r="O11"/>
  <c r="O12" s="1"/>
  <c r="L11"/>
  <c r="L12" s="1"/>
  <c r="I11"/>
  <c r="I12" s="1"/>
  <c r="F11"/>
  <c r="F12" s="1"/>
  <c r="C11"/>
  <c r="C12" s="1"/>
  <c r="O6"/>
  <c r="O7" s="1"/>
  <c r="L6"/>
  <c r="L7" s="1"/>
  <c r="I6"/>
  <c r="I7" s="1"/>
  <c r="F6"/>
  <c r="F7" s="1"/>
  <c r="C6"/>
  <c r="C7" s="1"/>
  <c r="C21" i="21"/>
  <c r="C22" s="1"/>
  <c r="O16"/>
  <c r="O17" s="1"/>
  <c r="L16"/>
  <c r="L17" s="1"/>
  <c r="I16"/>
  <c r="I17" s="1"/>
  <c r="F16"/>
  <c r="F17" s="1"/>
  <c r="C16"/>
  <c r="C17" s="1"/>
  <c r="O11"/>
  <c r="O12" s="1"/>
  <c r="L11"/>
  <c r="L12" s="1"/>
  <c r="I11"/>
  <c r="I12" s="1"/>
  <c r="F11"/>
  <c r="F12" s="1"/>
  <c r="C11"/>
  <c r="C12" s="1"/>
  <c r="O6"/>
  <c r="O7" s="1"/>
  <c r="L6"/>
  <c r="L7" s="1"/>
  <c r="I6"/>
  <c r="I7" s="1"/>
  <c r="F6"/>
  <c r="F7" s="1"/>
  <c r="C6"/>
  <c r="C7" s="1"/>
  <c r="C21" i="20"/>
  <c r="C22" s="1"/>
  <c r="L17"/>
  <c r="O16"/>
  <c r="O17" s="1"/>
  <c r="L16"/>
  <c r="I16"/>
  <c r="I17" s="1"/>
  <c r="F16"/>
  <c r="F17" s="1"/>
  <c r="C16"/>
  <c r="C17" s="1"/>
  <c r="O11"/>
  <c r="O12" s="1"/>
  <c r="L11"/>
  <c r="L12" s="1"/>
  <c r="I11"/>
  <c r="I12" s="1"/>
  <c r="F11"/>
  <c r="F12" s="1"/>
  <c r="C11"/>
  <c r="C12" s="1"/>
  <c r="O6"/>
  <c r="O7" s="1"/>
  <c r="L6"/>
  <c r="L7" s="1"/>
  <c r="I6"/>
  <c r="I7" s="1"/>
  <c r="F6"/>
  <c r="F7" s="1"/>
  <c r="C6"/>
  <c r="C7" s="1"/>
  <c r="C21" i="19"/>
  <c r="C22" s="1"/>
  <c r="O16"/>
  <c r="O17" s="1"/>
  <c r="L16"/>
  <c r="L17" s="1"/>
  <c r="I16"/>
  <c r="I17" s="1"/>
  <c r="F16"/>
  <c r="F17" s="1"/>
  <c r="C16"/>
  <c r="C17" s="1"/>
  <c r="O11"/>
  <c r="O12" s="1"/>
  <c r="L11"/>
  <c r="L12" s="1"/>
  <c r="I11"/>
  <c r="I12" s="1"/>
  <c r="F11"/>
  <c r="F12" s="1"/>
  <c r="C11"/>
  <c r="C12" s="1"/>
  <c r="O6"/>
  <c r="O7" s="1"/>
  <c r="L6"/>
  <c r="L7" s="1"/>
  <c r="I6"/>
  <c r="I7" s="1"/>
  <c r="F6"/>
  <c r="F7" s="1"/>
  <c r="C6"/>
  <c r="C7" s="1"/>
  <c r="C21" i="18"/>
  <c r="C22" s="1"/>
  <c r="O16"/>
  <c r="O17" s="1"/>
  <c r="L16"/>
  <c r="L17" s="1"/>
  <c r="I16"/>
  <c r="I17" s="1"/>
  <c r="F16"/>
  <c r="F17" s="1"/>
  <c r="C16"/>
  <c r="C17" s="1"/>
  <c r="O11"/>
  <c r="O12" s="1"/>
  <c r="L11"/>
  <c r="L12" s="1"/>
  <c r="I11"/>
  <c r="I12" s="1"/>
  <c r="F11"/>
  <c r="F12" s="1"/>
  <c r="C11"/>
  <c r="C12" s="1"/>
  <c r="O6"/>
  <c r="O7" s="1"/>
  <c r="L6"/>
  <c r="L7" s="1"/>
  <c r="I6"/>
  <c r="I7" s="1"/>
  <c r="F6"/>
  <c r="F7" s="1"/>
  <c r="C6"/>
  <c r="C7" s="1"/>
  <c r="C21" i="17"/>
  <c r="C22" s="1"/>
  <c r="O16"/>
  <c r="O17" s="1"/>
  <c r="L16"/>
  <c r="L17" s="1"/>
  <c r="I16"/>
  <c r="I17" s="1"/>
  <c r="F16"/>
  <c r="F17" s="1"/>
  <c r="C16"/>
  <c r="C17" s="1"/>
  <c r="O11"/>
  <c r="O12" s="1"/>
  <c r="L11"/>
  <c r="L12" s="1"/>
  <c r="I11"/>
  <c r="I12" s="1"/>
  <c r="F11"/>
  <c r="F12" s="1"/>
  <c r="C11"/>
  <c r="C12" s="1"/>
  <c r="O6"/>
  <c r="O7" s="1"/>
  <c r="L6"/>
  <c r="L7" s="1"/>
  <c r="I6"/>
  <c r="I7" s="1"/>
  <c r="F6"/>
  <c r="F7" s="1"/>
  <c r="C6"/>
  <c r="C7" s="1"/>
  <c r="C21" i="16"/>
  <c r="C22" s="1"/>
  <c r="L17"/>
  <c r="O16"/>
  <c r="O17" s="1"/>
  <c r="L16"/>
  <c r="I16"/>
  <c r="I17" s="1"/>
  <c r="F16"/>
  <c r="F17" s="1"/>
  <c r="C16"/>
  <c r="C17" s="1"/>
  <c r="O11"/>
  <c r="O12" s="1"/>
  <c r="L11"/>
  <c r="L12" s="1"/>
  <c r="I11"/>
  <c r="I12" s="1"/>
  <c r="F11"/>
  <c r="F12" s="1"/>
  <c r="C11"/>
  <c r="C12" s="1"/>
  <c r="O6"/>
  <c r="O7" s="1"/>
  <c r="L6"/>
  <c r="L7" s="1"/>
  <c r="I6"/>
  <c r="I7" s="1"/>
  <c r="F6"/>
  <c r="F7" s="1"/>
  <c r="C6"/>
  <c r="C7" s="1"/>
  <c r="C21" i="15"/>
  <c r="C22" s="1"/>
  <c r="O16"/>
  <c r="O17" s="1"/>
  <c r="L16"/>
  <c r="L17" s="1"/>
  <c r="I16"/>
  <c r="I17" s="1"/>
  <c r="F16"/>
  <c r="F17" s="1"/>
  <c r="C16"/>
  <c r="C17" s="1"/>
  <c r="L12"/>
  <c r="O11"/>
  <c r="O12" s="1"/>
  <c r="L11"/>
  <c r="I11"/>
  <c r="I12" s="1"/>
  <c r="F11"/>
  <c r="F12" s="1"/>
  <c r="C11"/>
  <c r="C12" s="1"/>
  <c r="O6"/>
  <c r="O7" s="1"/>
  <c r="L6"/>
  <c r="L7" s="1"/>
  <c r="I6"/>
  <c r="I7" s="1"/>
  <c r="F6"/>
  <c r="F7" s="1"/>
  <c r="C6"/>
  <c r="C7" s="1"/>
  <c r="C21" i="14"/>
  <c r="C22" s="1"/>
  <c r="O16"/>
  <c r="O17" s="1"/>
  <c r="L16"/>
  <c r="L17" s="1"/>
  <c r="I16"/>
  <c r="I17" s="1"/>
  <c r="F16"/>
  <c r="F17" s="1"/>
  <c r="C16"/>
  <c r="C17" s="1"/>
  <c r="I12"/>
  <c r="O11"/>
  <c r="O12" s="1"/>
  <c r="L11"/>
  <c r="L12" s="1"/>
  <c r="I11"/>
  <c r="F11"/>
  <c r="F12" s="1"/>
  <c r="C11"/>
  <c r="C12" s="1"/>
  <c r="O6"/>
  <c r="O7" s="1"/>
  <c r="L6"/>
  <c r="L7" s="1"/>
  <c r="I6"/>
  <c r="I7" s="1"/>
  <c r="F6"/>
  <c r="F7" s="1"/>
  <c r="C6"/>
  <c r="C7" s="1"/>
  <c r="C21" i="13"/>
  <c r="C22" s="1"/>
  <c r="O16"/>
  <c r="O17" s="1"/>
  <c r="L16"/>
  <c r="L17" s="1"/>
  <c r="I16"/>
  <c r="I17" s="1"/>
  <c r="F16"/>
  <c r="F17" s="1"/>
  <c r="C16"/>
  <c r="C17" s="1"/>
  <c r="O11"/>
  <c r="O12" s="1"/>
  <c r="L11"/>
  <c r="L12" s="1"/>
  <c r="I11"/>
  <c r="I12" s="1"/>
  <c r="F11"/>
  <c r="F12" s="1"/>
  <c r="C11"/>
  <c r="C12" s="1"/>
  <c r="O6"/>
  <c r="O7" s="1"/>
  <c r="L6"/>
  <c r="L7" s="1"/>
  <c r="I6"/>
  <c r="I7" s="1"/>
  <c r="F6"/>
  <c r="F7" s="1"/>
  <c r="C6"/>
  <c r="C7" s="1"/>
  <c r="C21" i="12"/>
  <c r="C22" s="1"/>
  <c r="O16"/>
  <c r="O17" s="1"/>
  <c r="L16"/>
  <c r="L17" s="1"/>
  <c r="I16"/>
  <c r="I17" s="1"/>
  <c r="F16"/>
  <c r="F17" s="1"/>
  <c r="C16"/>
  <c r="C17" s="1"/>
  <c r="O11"/>
  <c r="O12" s="1"/>
  <c r="L11"/>
  <c r="L12" s="1"/>
  <c r="I11"/>
  <c r="I12" s="1"/>
  <c r="F11"/>
  <c r="F12" s="1"/>
  <c r="C11"/>
  <c r="C12" s="1"/>
  <c r="O6"/>
  <c r="O7" s="1"/>
  <c r="L6"/>
  <c r="L7" s="1"/>
  <c r="I6"/>
  <c r="I7" s="1"/>
  <c r="F6"/>
  <c r="F7" s="1"/>
  <c r="C6"/>
  <c r="C7" s="1"/>
  <c r="C21" i="11"/>
  <c r="C22" s="1"/>
  <c r="O16"/>
  <c r="O17" s="1"/>
  <c r="L16"/>
  <c r="L17" s="1"/>
  <c r="I16"/>
  <c r="I17" s="1"/>
  <c r="F16"/>
  <c r="F17" s="1"/>
  <c r="C16"/>
  <c r="C17" s="1"/>
  <c r="L12"/>
  <c r="O11"/>
  <c r="O12" s="1"/>
  <c r="L11"/>
  <c r="I11"/>
  <c r="I12" s="1"/>
  <c r="F11"/>
  <c r="F12" s="1"/>
  <c r="C11"/>
  <c r="C12" s="1"/>
  <c r="O6"/>
  <c r="O7" s="1"/>
  <c r="L6"/>
  <c r="L7" s="1"/>
  <c r="I6"/>
  <c r="I7" s="1"/>
  <c r="F6"/>
  <c r="F7" s="1"/>
  <c r="C6"/>
  <c r="C7" s="1"/>
  <c r="C21" i="10"/>
  <c r="C22" s="1"/>
  <c r="O16"/>
  <c r="O17" s="1"/>
  <c r="L16"/>
  <c r="L17" s="1"/>
  <c r="I16"/>
  <c r="I17" s="1"/>
  <c r="F16"/>
  <c r="F17" s="1"/>
  <c r="C16"/>
  <c r="C17" s="1"/>
  <c r="O11"/>
  <c r="O12" s="1"/>
  <c r="L11"/>
  <c r="L12" s="1"/>
  <c r="I11"/>
  <c r="I12" s="1"/>
  <c r="F11"/>
  <c r="F12" s="1"/>
  <c r="C11"/>
  <c r="C12" s="1"/>
  <c r="O6"/>
  <c r="O7" s="1"/>
  <c r="L6"/>
  <c r="L7" s="1"/>
  <c r="I6"/>
  <c r="I7" s="1"/>
  <c r="F6"/>
  <c r="F7" s="1"/>
  <c r="C6"/>
  <c r="C7" s="1"/>
  <c r="C21" i="9"/>
  <c r="C22" s="1"/>
  <c r="L17"/>
  <c r="O16"/>
  <c r="O17" s="1"/>
  <c r="L16"/>
  <c r="I16"/>
  <c r="I17" s="1"/>
  <c r="F16"/>
  <c r="F17" s="1"/>
  <c r="C16"/>
  <c r="C17" s="1"/>
  <c r="O11"/>
  <c r="O12" s="1"/>
  <c r="L11"/>
  <c r="L12" s="1"/>
  <c r="I11"/>
  <c r="I12" s="1"/>
  <c r="F11"/>
  <c r="F12" s="1"/>
  <c r="C11"/>
  <c r="C12" s="1"/>
  <c r="O6"/>
  <c r="O7" s="1"/>
  <c r="L6"/>
  <c r="L7" s="1"/>
  <c r="I6"/>
  <c r="I7" s="1"/>
  <c r="F6"/>
  <c r="F7" s="1"/>
  <c r="C6"/>
  <c r="C7" s="1"/>
  <c r="C21" i="8"/>
  <c r="C22" s="1"/>
  <c r="O16"/>
  <c r="O17" s="1"/>
  <c r="L16"/>
  <c r="L17" s="1"/>
  <c r="I16"/>
  <c r="I17" s="1"/>
  <c r="F16"/>
  <c r="F17" s="1"/>
  <c r="C16"/>
  <c r="C17" s="1"/>
  <c r="O11"/>
  <c r="O12" s="1"/>
  <c r="L11"/>
  <c r="L12" s="1"/>
  <c r="I11"/>
  <c r="I12" s="1"/>
  <c r="F11"/>
  <c r="F12" s="1"/>
  <c r="C11"/>
  <c r="C12" s="1"/>
  <c r="O6"/>
  <c r="O7" s="1"/>
  <c r="L6"/>
  <c r="L7" s="1"/>
  <c r="I6"/>
  <c r="I7" s="1"/>
  <c r="F6"/>
  <c r="F7" s="1"/>
  <c r="C6"/>
  <c r="C7" s="1"/>
  <c r="C21" i="7"/>
  <c r="C22" s="1"/>
  <c r="L17"/>
  <c r="O16"/>
  <c r="O17" s="1"/>
  <c r="L16"/>
  <c r="I16"/>
  <c r="I17" s="1"/>
  <c r="F16"/>
  <c r="F17" s="1"/>
  <c r="C16"/>
  <c r="C17" s="1"/>
  <c r="O11"/>
  <c r="O12" s="1"/>
  <c r="L11"/>
  <c r="L12" s="1"/>
  <c r="I11"/>
  <c r="I12" s="1"/>
  <c r="F11"/>
  <c r="F12" s="1"/>
  <c r="C11"/>
  <c r="C12" s="1"/>
  <c r="O6"/>
  <c r="O7" s="1"/>
  <c r="L6"/>
  <c r="L7" s="1"/>
  <c r="I6"/>
  <c r="I7" s="1"/>
  <c r="F6"/>
  <c r="F7" s="1"/>
  <c r="C6"/>
  <c r="C7" s="1"/>
  <c r="C21" i="6"/>
  <c r="C22" s="1"/>
  <c r="O16"/>
  <c r="O17" s="1"/>
  <c r="L16"/>
  <c r="L17" s="1"/>
  <c r="I16"/>
  <c r="I17" s="1"/>
  <c r="F16"/>
  <c r="F17" s="1"/>
  <c r="C16"/>
  <c r="C17" s="1"/>
  <c r="O11"/>
  <c r="O12" s="1"/>
  <c r="L11"/>
  <c r="L12" s="1"/>
  <c r="I11"/>
  <c r="I12" s="1"/>
  <c r="F11"/>
  <c r="F12" s="1"/>
  <c r="C11"/>
  <c r="C12" s="1"/>
  <c r="O6"/>
  <c r="O7" s="1"/>
  <c r="L6"/>
  <c r="L7" s="1"/>
  <c r="I6"/>
  <c r="I7" s="1"/>
  <c r="F6"/>
  <c r="F7" s="1"/>
  <c r="C6"/>
  <c r="C7" s="1"/>
  <c r="C21" i="5"/>
  <c r="C22" s="1"/>
  <c r="O16"/>
  <c r="O17" s="1"/>
  <c r="L16"/>
  <c r="L17" s="1"/>
  <c r="I16"/>
  <c r="I17" s="1"/>
  <c r="F16"/>
  <c r="F17" s="1"/>
  <c r="C16"/>
  <c r="C17" s="1"/>
  <c r="O11"/>
  <c r="O12" s="1"/>
  <c r="L11"/>
  <c r="L12" s="1"/>
  <c r="I11"/>
  <c r="I12" s="1"/>
  <c r="F11"/>
  <c r="F12" s="1"/>
  <c r="C11"/>
  <c r="C12" s="1"/>
  <c r="O6"/>
  <c r="O7" s="1"/>
  <c r="L6"/>
  <c r="L7" s="1"/>
  <c r="I6"/>
  <c r="I7" s="1"/>
  <c r="F6"/>
  <c r="F7" s="1"/>
  <c r="C6"/>
  <c r="C7" s="1"/>
  <c r="AA76" i="6" l="1"/>
  <c r="AA76" i="25"/>
  <c r="AC70" i="21"/>
  <c r="AC72"/>
  <c r="AC74"/>
  <c r="AC84" i="22"/>
  <c r="AC86"/>
  <c r="AC88"/>
  <c r="AC70" i="23"/>
  <c r="AC72"/>
  <c r="AC74"/>
  <c r="AC70" i="24"/>
  <c r="AC72"/>
  <c r="AC74"/>
  <c r="AC70" i="25"/>
  <c r="AC72"/>
  <c r="AC74"/>
  <c r="AC70" i="20"/>
  <c r="AC72"/>
  <c r="AC74"/>
  <c r="AC70" i="26"/>
  <c r="AC72"/>
  <c r="AC74"/>
  <c r="AC70" i="19"/>
  <c r="AC72"/>
  <c r="AC74"/>
  <c r="AC70" i="18"/>
  <c r="AC72"/>
  <c r="AC74"/>
  <c r="AC70" i="17"/>
  <c r="AC72"/>
  <c r="AC74"/>
  <c r="AC70" i="16"/>
  <c r="AC72"/>
  <c r="AC74"/>
  <c r="AC70" i="15"/>
  <c r="AC72"/>
  <c r="AC74"/>
  <c r="AC70" i="14"/>
  <c r="AC72"/>
  <c r="AC74"/>
  <c r="AC70" i="13"/>
  <c r="AC72"/>
  <c r="AC74"/>
  <c r="AC70" i="12"/>
  <c r="AC72"/>
  <c r="AC74"/>
  <c r="AC70" i="11"/>
  <c r="AC72"/>
  <c r="AC74"/>
  <c r="AC70" i="10"/>
  <c r="AC72"/>
  <c r="AC74"/>
  <c r="AC70" i="9"/>
  <c r="AC72"/>
  <c r="AC74"/>
  <c r="AC70" i="8"/>
  <c r="AC72"/>
  <c r="AC74"/>
  <c r="AC70" i="7"/>
  <c r="AC72"/>
  <c r="AC74"/>
  <c r="AC70" i="5"/>
  <c r="AC72"/>
  <c r="AC74"/>
  <c r="AC70" i="6"/>
  <c r="AC72"/>
  <c r="AC74"/>
  <c r="L59"/>
  <c r="L59" i="5"/>
  <c r="L59" i="7"/>
  <c r="L59" i="8"/>
  <c r="L59" i="9"/>
  <c r="L59" i="10"/>
  <c r="L59" i="11"/>
  <c r="L59" i="12"/>
  <c r="L59" i="13"/>
  <c r="L59" i="14"/>
  <c r="L59" i="15"/>
  <c r="L59" i="16"/>
  <c r="L59" i="17"/>
  <c r="L59" i="18"/>
  <c r="L59" i="19"/>
  <c r="L59" i="26"/>
  <c r="L59" i="20"/>
  <c r="L59" i="21"/>
  <c r="L73" i="22"/>
  <c r="L59" i="23"/>
  <c r="L59" i="24"/>
  <c r="L59" i="25"/>
  <c r="C53" i="16"/>
  <c r="L44"/>
  <c r="C53" i="6"/>
  <c r="C53" i="5"/>
  <c r="L44"/>
  <c r="C53" i="7"/>
  <c r="L44"/>
  <c r="C53" i="8"/>
  <c r="L44"/>
  <c r="C53" i="9"/>
  <c r="L44"/>
  <c r="C53" i="10"/>
  <c r="C53" i="11"/>
  <c r="L44"/>
  <c r="L49" i="12"/>
  <c r="C53"/>
  <c r="C53" i="13"/>
  <c r="C53" i="18"/>
  <c r="L44"/>
  <c r="C53" i="19"/>
  <c r="L44"/>
  <c r="C53" i="26"/>
  <c r="L44"/>
  <c r="C53" i="20"/>
  <c r="L44"/>
  <c r="L58" i="22"/>
  <c r="L63"/>
  <c r="L67" s="1"/>
  <c r="L44" i="21"/>
  <c r="L53" s="1"/>
  <c r="C53" i="22"/>
  <c r="L44"/>
  <c r="L44" i="23"/>
  <c r="L44" i="6"/>
  <c r="L53" s="1"/>
  <c r="L49" i="5"/>
  <c r="L49" i="7"/>
  <c r="L49" i="8"/>
  <c r="L49" i="9"/>
  <c r="L49" i="10"/>
  <c r="L53" s="1"/>
  <c r="L49" i="11"/>
  <c r="L44" i="12"/>
  <c r="L53" s="1"/>
  <c r="L44" i="13"/>
  <c r="L53" s="1"/>
  <c r="L49"/>
  <c r="L49" i="14"/>
  <c r="L49" i="15"/>
  <c r="L49" i="16"/>
  <c r="L49" i="17"/>
  <c r="L49" i="18"/>
  <c r="L49" i="19"/>
  <c r="L49" i="26"/>
  <c r="L49" i="24"/>
  <c r="L49" i="20"/>
  <c r="L49" i="21"/>
  <c r="L49" i="22"/>
  <c r="L49" i="23"/>
  <c r="L44" i="24"/>
  <c r="L49" i="25"/>
  <c r="L37" i="10"/>
  <c r="L37" i="26"/>
  <c r="L37" i="21"/>
  <c r="L37" i="6"/>
  <c r="L37" i="5"/>
  <c r="L37" i="8"/>
  <c r="L37" i="9"/>
  <c r="L37" i="11"/>
  <c r="L37" i="12"/>
  <c r="L37" i="13"/>
  <c r="L37" i="14"/>
  <c r="L37" i="15"/>
  <c r="L37" i="16"/>
  <c r="L37" i="17"/>
  <c r="L37" i="18"/>
  <c r="L37" i="19"/>
  <c r="L37" i="20"/>
  <c r="L37" i="22"/>
  <c r="L37" i="23"/>
  <c r="L37" i="24"/>
  <c r="L37" i="25"/>
  <c r="AC76" i="21" l="1"/>
  <c r="AC90" i="22"/>
  <c r="AC76" i="23"/>
  <c r="AC76" i="24"/>
  <c r="AC76" i="25"/>
  <c r="AC76" i="20"/>
  <c r="AC76" i="26"/>
  <c r="AC76" i="19"/>
  <c r="AC76" i="18"/>
  <c r="AC76" i="17"/>
  <c r="AC76" i="16"/>
  <c r="AC76" i="15"/>
  <c r="AC76" i="14"/>
  <c r="AC76" i="13"/>
  <c r="AC76" i="12"/>
  <c r="AC76" i="11"/>
  <c r="AC76" i="10"/>
  <c r="AC76" i="9"/>
  <c r="AC76" i="8"/>
  <c r="AC76" i="7"/>
  <c r="AC76" i="5"/>
  <c r="AC76" i="6"/>
  <c r="L53" i="16"/>
  <c r="L53" i="5"/>
  <c r="L53" i="7"/>
  <c r="L53" i="8"/>
  <c r="L53" i="9"/>
  <c r="L53" i="11"/>
  <c r="L53" i="18"/>
  <c r="L53" i="19"/>
  <c r="L53" i="26"/>
  <c r="L53" i="20"/>
  <c r="L53" i="22"/>
</calcChain>
</file>

<file path=xl/sharedStrings.xml><?xml version="1.0" encoding="utf-8"?>
<sst xmlns="http://schemas.openxmlformats.org/spreadsheetml/2006/main" count="3871" uniqueCount="190">
  <si>
    <t>Balusseau</t>
  </si>
  <si>
    <t>Sandy</t>
  </si>
  <si>
    <t>VMA</t>
  </si>
  <si>
    <t>Distance</t>
  </si>
  <si>
    <t>Temps</t>
  </si>
  <si>
    <t>% VMA</t>
  </si>
  <si>
    <t>Vitesse</t>
  </si>
  <si>
    <t>:</t>
  </si>
  <si>
    <t>33</t>
  </si>
  <si>
    <t>00</t>
  </si>
  <si>
    <t>37</t>
  </si>
  <si>
    <t>28</t>
  </si>
  <si>
    <t>32</t>
  </si>
  <si>
    <t>35</t>
  </si>
  <si>
    <t>Waxcin</t>
  </si>
  <si>
    <t>Nikita</t>
  </si>
  <si>
    <t>Werbregue</t>
  </si>
  <si>
    <t>Amélie</t>
  </si>
  <si>
    <t>29</t>
  </si>
  <si>
    <t>39</t>
  </si>
  <si>
    <t>Touzin</t>
  </si>
  <si>
    <t>Marion</t>
  </si>
  <si>
    <t>36</t>
  </si>
  <si>
    <t>34</t>
  </si>
  <si>
    <t>Thénot</t>
  </si>
  <si>
    <t>Alexis</t>
  </si>
  <si>
    <t>Absent</t>
  </si>
  <si>
    <t>Six</t>
  </si>
  <si>
    <t>Clara</t>
  </si>
  <si>
    <t>31</t>
  </si>
  <si>
    <t>Rodriguez</t>
  </si>
  <si>
    <t>Lysmée</t>
  </si>
  <si>
    <t>42</t>
  </si>
  <si>
    <t>44</t>
  </si>
  <si>
    <t>30</t>
  </si>
  <si>
    <t>Rivière</t>
  </si>
  <si>
    <t>Côme</t>
  </si>
  <si>
    <t>Pénassou</t>
  </si>
  <si>
    <t>Aurélien</t>
  </si>
  <si>
    <t>38</t>
  </si>
  <si>
    <t>Paulin-H</t>
  </si>
  <si>
    <t>Nicolas</t>
  </si>
  <si>
    <t>27</t>
  </si>
  <si>
    <t>24</t>
  </si>
  <si>
    <t>25</t>
  </si>
  <si>
    <t>23</t>
  </si>
  <si>
    <t>Métivier</t>
  </si>
  <si>
    <t>Léa</t>
  </si>
  <si>
    <t>26</t>
  </si>
  <si>
    <t>Le Barbier</t>
  </si>
  <si>
    <t>Camille</t>
  </si>
  <si>
    <t>Dispense exceptionnelle</t>
  </si>
  <si>
    <t>Girault</t>
  </si>
  <si>
    <t>Bastien</t>
  </si>
  <si>
    <t xml:space="preserve">Franbçois </t>
  </si>
  <si>
    <t>Kévin</t>
  </si>
  <si>
    <t>Fouquet</t>
  </si>
  <si>
    <t>Louise</t>
  </si>
  <si>
    <t>40</t>
  </si>
  <si>
    <t>Fonséca</t>
  </si>
  <si>
    <t>Damien</t>
  </si>
  <si>
    <t>David</t>
  </si>
  <si>
    <t>Louis</t>
  </si>
  <si>
    <t>Cosson-P</t>
  </si>
  <si>
    <t>Lola</t>
  </si>
  <si>
    <t>Christin</t>
  </si>
  <si>
    <t>Laura</t>
  </si>
  <si>
    <t>Carbonnier</t>
  </si>
  <si>
    <t>Marie</t>
  </si>
  <si>
    <t>Bénard</t>
  </si>
  <si>
    <t>Projet</t>
  </si>
  <si>
    <t>Ecart</t>
  </si>
  <si>
    <t>Absente</t>
  </si>
  <si>
    <t>?</t>
  </si>
  <si>
    <t>43</t>
  </si>
  <si>
    <t>41</t>
  </si>
  <si>
    <t>Feuille?</t>
  </si>
  <si>
    <t xml:space="preserve">Demoures </t>
  </si>
  <si>
    <t>Valentin</t>
  </si>
  <si>
    <t>25,4</t>
  </si>
  <si>
    <t>26,7</t>
  </si>
  <si>
    <t>29,5</t>
  </si>
  <si>
    <t>27,5</t>
  </si>
  <si>
    <t>28,8</t>
  </si>
  <si>
    <t>28,5</t>
  </si>
  <si>
    <t>Douleur genou</t>
  </si>
  <si>
    <t>Dispensée</t>
  </si>
  <si>
    <t>Moyenne %VMA</t>
  </si>
  <si>
    <t>Note DNB/8</t>
  </si>
  <si>
    <t>Moyenne des écarts</t>
  </si>
  <si>
    <t>8?</t>
  </si>
  <si>
    <t>Oubli de tenue</t>
  </si>
  <si>
    <t>Exprimée en km/h et non en %VMA!!!</t>
  </si>
  <si>
    <t>Dispense CM</t>
  </si>
  <si>
    <t>Il faut marquer ton nom sur ta fiche, ta VMA était fausse</t>
  </si>
  <si>
    <t>Coureur(euse)</t>
  </si>
  <si>
    <t>Observateur</t>
  </si>
  <si>
    <t>Course</t>
  </si>
  <si>
    <t>Distances choisies</t>
  </si>
  <si>
    <t>Chronologie</t>
  </si>
  <si>
    <t>Ecart au projet</t>
  </si>
  <si>
    <t>Km/h</t>
  </si>
  <si>
    <t>0:00</t>
  </si>
  <si>
    <t>Moyenne</t>
  </si>
  <si>
    <t>10</t>
  </si>
  <si>
    <t>Note DNB</t>
  </si>
  <si>
    <t>5:04</t>
  </si>
  <si>
    <t>9:25</t>
  </si>
  <si>
    <t>14:17</t>
  </si>
  <si>
    <t>17:17</t>
  </si>
  <si>
    <t>19:16</t>
  </si>
  <si>
    <t>04</t>
  </si>
  <si>
    <t>52</t>
  </si>
  <si>
    <t>59</t>
  </si>
  <si>
    <t>6:25</t>
  </si>
  <si>
    <t>19:47</t>
  </si>
  <si>
    <t>5:37</t>
  </si>
  <si>
    <t>9:37</t>
  </si>
  <si>
    <t>11:39</t>
  </si>
  <si>
    <t>13:39</t>
  </si>
  <si>
    <t>18:03</t>
  </si>
  <si>
    <t>02</t>
  </si>
  <si>
    <t>5:06</t>
  </si>
  <si>
    <t>8:06</t>
  </si>
  <si>
    <t>10:07</t>
  </si>
  <si>
    <t>13:07</t>
  </si>
  <si>
    <t>16:09</t>
  </si>
  <si>
    <t>06</t>
  </si>
  <si>
    <t>01</t>
  </si>
  <si>
    <t>6:15</t>
  </si>
  <si>
    <t>10:15</t>
  </si>
  <si>
    <t>12:30</t>
  </si>
  <si>
    <t>14:30</t>
  </si>
  <si>
    <t>18:26</t>
  </si>
  <si>
    <t>15</t>
  </si>
  <si>
    <t>56</t>
  </si>
  <si>
    <t>1:54</t>
  </si>
  <si>
    <t>4:54</t>
  </si>
  <si>
    <t>10:10</t>
  </si>
  <si>
    <t>13:10</t>
  </si>
  <si>
    <t>16:36</t>
  </si>
  <si>
    <t>54</t>
  </si>
  <si>
    <t>14</t>
  </si>
  <si>
    <t>5:25</t>
  </si>
  <si>
    <t>8:25</t>
  </si>
  <si>
    <t>10:21</t>
  </si>
  <si>
    <t>13:21</t>
  </si>
  <si>
    <t>17:20</t>
  </si>
  <si>
    <t>4:34</t>
  </si>
  <si>
    <t>7:34</t>
  </si>
  <si>
    <t>9:32</t>
  </si>
  <si>
    <t>11:32</t>
  </si>
  <si>
    <t>15:02</t>
  </si>
  <si>
    <t>58</t>
  </si>
  <si>
    <t>6:17</t>
  </si>
  <si>
    <t>10:17</t>
  </si>
  <si>
    <t>12:31</t>
  </si>
  <si>
    <t>14:31</t>
  </si>
  <si>
    <t>18:08</t>
  </si>
  <si>
    <t>17</t>
  </si>
  <si>
    <t>4:04</t>
  </si>
  <si>
    <t>7:04</t>
  </si>
  <si>
    <t>9:45</t>
  </si>
  <si>
    <t>12:45</t>
  </si>
  <si>
    <t>17:08</t>
  </si>
  <si>
    <t>19:15</t>
  </si>
  <si>
    <t>3:54</t>
  </si>
  <si>
    <t>5:34</t>
  </si>
  <si>
    <t>7:49</t>
  </si>
  <si>
    <t>9:48</t>
  </si>
  <si>
    <t>13:40</t>
  </si>
  <si>
    <t>11:48</t>
  </si>
  <si>
    <t>14:48</t>
  </si>
  <si>
    <t>20:20</t>
  </si>
  <si>
    <t>22</t>
  </si>
  <si>
    <t>16</t>
  </si>
  <si>
    <t>03</t>
  </si>
  <si>
    <t>12</t>
  </si>
  <si>
    <t>57</t>
  </si>
  <si>
    <t>45</t>
  </si>
  <si>
    <t>50</t>
  </si>
  <si>
    <t>51</t>
  </si>
  <si>
    <t>55</t>
  </si>
  <si>
    <t>18</t>
  </si>
  <si>
    <t>11</t>
  </si>
  <si>
    <t>20</t>
  </si>
  <si>
    <t>46</t>
  </si>
  <si>
    <t>09</t>
  </si>
  <si>
    <t>21</t>
  </si>
  <si>
    <t>53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</si>
</sst>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%"/>
  </numFmts>
  <fonts count="13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i/>
      <sz val="14"/>
      <color rgb="FF00B05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4"/>
      <color rgb="FFFF0000"/>
      <name val="Calibri"/>
      <family val="2"/>
      <scheme val="minor"/>
    </font>
    <font>
      <b/>
      <i/>
      <sz val="20"/>
      <color rgb="FF0070C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1">
    <xf numFmtId="0" fontId="0" fillId="0" borderId="0" xfId="0"/>
    <xf numFmtId="0" fontId="1" fillId="0" borderId="0" xfId="0" applyFont="1" applyAlignment="1">
      <alignment horizontal="centerContinuous" vertical="center"/>
    </xf>
    <xf numFmtId="14" fontId="0" fillId="0" borderId="0" xfId="0" applyNumberFormat="1"/>
    <xf numFmtId="9" fontId="0" fillId="0" borderId="11" xfId="0" applyNumberForma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1" fontId="0" fillId="0" borderId="16" xfId="0" applyNumberFormat="1" applyBorder="1"/>
    <xf numFmtId="1" fontId="0" fillId="0" borderId="0" xfId="0" applyNumberFormat="1" applyBorder="1"/>
    <xf numFmtId="49" fontId="0" fillId="0" borderId="18" xfId="0" applyNumberFormat="1" applyBorder="1" applyAlignment="1">
      <alignment horizontal="left"/>
    </xf>
    <xf numFmtId="49" fontId="0" fillId="0" borderId="0" xfId="0" applyNumberFormat="1"/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2" fillId="2" borderId="23" xfId="0" applyFont="1" applyFill="1" applyBorder="1"/>
    <xf numFmtId="0" fontId="2" fillId="2" borderId="17" xfId="0" applyFont="1" applyFill="1" applyBorder="1"/>
    <xf numFmtId="0" fontId="2" fillId="0" borderId="15" xfId="0" applyFont="1" applyBorder="1"/>
    <xf numFmtId="0" fontId="2" fillId="0" borderId="11" xfId="0" applyFont="1" applyBorder="1"/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49" fontId="2" fillId="0" borderId="13" xfId="0" applyNumberFormat="1" applyFont="1" applyBorder="1" applyAlignment="1">
      <alignment horizontal="left"/>
    </xf>
    <xf numFmtId="0" fontId="0" fillId="3" borderId="0" xfId="0" applyFill="1"/>
    <xf numFmtId="0" fontId="0" fillId="0" borderId="25" xfId="0" applyBorder="1" applyAlignment="1">
      <alignment wrapText="1"/>
    </xf>
    <xf numFmtId="0" fontId="0" fillId="0" borderId="21" xfId="0" applyBorder="1"/>
    <xf numFmtId="0" fontId="6" fillId="0" borderId="0" xfId="0" applyFont="1"/>
    <xf numFmtId="0" fontId="0" fillId="5" borderId="0" xfId="0" applyFill="1"/>
    <xf numFmtId="0" fontId="0" fillId="0" borderId="22" xfId="0" applyBorder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3" fillId="0" borderId="29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49" fontId="0" fillId="0" borderId="44" xfId="0" applyNumberFormat="1" applyBorder="1" applyAlignment="1">
      <alignment horizontal="center" vertical="center"/>
    </xf>
    <xf numFmtId="49" fontId="0" fillId="0" borderId="50" xfId="0" applyNumberFormat="1" applyBorder="1" applyAlignment="1">
      <alignment horizontal="center" vertical="center"/>
    </xf>
    <xf numFmtId="49" fontId="0" fillId="0" borderId="33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4" xfId="0" applyBorder="1"/>
    <xf numFmtId="49" fontId="0" fillId="3" borderId="50" xfId="0" applyNumberFormat="1" applyFill="1" applyBorder="1" applyAlignment="1">
      <alignment horizontal="center" vertical="center"/>
    </xf>
    <xf numFmtId="49" fontId="0" fillId="3" borderId="33" xfId="0" applyNumberFormat="1" applyFill="1" applyBorder="1" applyAlignment="1">
      <alignment horizontal="center" vertical="center"/>
    </xf>
    <xf numFmtId="0" fontId="0" fillId="0" borderId="2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9" fontId="2" fillId="2" borderId="21" xfId="0" applyNumberFormat="1" applyFont="1" applyFill="1" applyBorder="1" applyAlignment="1">
      <alignment horizontal="center"/>
    </xf>
    <xf numFmtId="9" fontId="2" fillId="2" borderId="8" xfId="0" applyNumberFormat="1" applyFont="1" applyFill="1" applyBorder="1" applyAlignment="1">
      <alignment horizontal="center"/>
    </xf>
    <xf numFmtId="9" fontId="2" fillId="2" borderId="9" xfId="0" applyNumberFormat="1" applyFont="1" applyFill="1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9" fontId="2" fillId="2" borderId="29" xfId="0" applyNumberFormat="1" applyFont="1" applyFill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2" fontId="11" fillId="2" borderId="19" xfId="0" applyNumberFormat="1" applyFont="1" applyFill="1" applyBorder="1" applyAlignment="1">
      <alignment horizontal="center" vertical="center"/>
    </xf>
    <xf numFmtId="2" fontId="11" fillId="2" borderId="20" xfId="0" applyNumberFormat="1" applyFont="1" applyFill="1" applyBorder="1" applyAlignment="1">
      <alignment horizontal="center" vertical="center"/>
    </xf>
    <xf numFmtId="2" fontId="11" fillId="2" borderId="61" xfId="0" applyNumberFormat="1" applyFont="1" applyFill="1" applyBorder="1" applyAlignment="1">
      <alignment horizontal="center" vertical="center"/>
    </xf>
    <xf numFmtId="2" fontId="11" fillId="2" borderId="62" xfId="0" applyNumberFormat="1" applyFont="1" applyFill="1" applyBorder="1" applyAlignment="1">
      <alignment horizontal="center" vertical="center"/>
    </xf>
    <xf numFmtId="164" fontId="12" fillId="2" borderId="36" xfId="0" applyNumberFormat="1" applyFont="1" applyFill="1" applyBorder="1" applyAlignment="1">
      <alignment horizontal="center"/>
    </xf>
    <xf numFmtId="164" fontId="12" fillId="2" borderId="38" xfId="0" applyNumberFormat="1" applyFont="1" applyFill="1" applyBorder="1" applyAlignment="1">
      <alignment horizontal="center"/>
    </xf>
    <xf numFmtId="2" fontId="12" fillId="2" borderId="25" xfId="0" applyNumberFormat="1" applyFont="1" applyFill="1" applyBorder="1" applyAlignment="1">
      <alignment horizontal="center"/>
    </xf>
    <xf numFmtId="2" fontId="12" fillId="2" borderId="27" xfId="0" applyNumberFormat="1" applyFont="1" applyFill="1" applyBorder="1" applyAlignment="1">
      <alignment horizontal="center"/>
    </xf>
    <xf numFmtId="0" fontId="8" fillId="0" borderId="49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1" fontId="8" fillId="0" borderId="24" xfId="0" applyNumberFormat="1" applyFont="1" applyBorder="1" applyAlignment="1">
      <alignment horizontal="center" vertical="center"/>
    </xf>
    <xf numFmtId="1" fontId="8" fillId="0" borderId="21" xfId="0" applyNumberFormat="1" applyFont="1" applyBorder="1" applyAlignment="1">
      <alignment horizontal="center" vertical="center"/>
    </xf>
    <xf numFmtId="165" fontId="9" fillId="0" borderId="45" xfId="0" applyNumberFormat="1" applyFont="1" applyBorder="1" applyAlignment="1">
      <alignment horizontal="center" vertical="center"/>
    </xf>
    <xf numFmtId="165" fontId="9" fillId="0" borderId="51" xfId="0" applyNumberFormat="1" applyFont="1" applyBorder="1" applyAlignment="1">
      <alignment horizontal="center" vertical="center"/>
    </xf>
    <xf numFmtId="164" fontId="10" fillId="0" borderId="52" xfId="0" applyNumberFormat="1" applyFont="1" applyBorder="1" applyAlignment="1">
      <alignment horizontal="center" vertical="center"/>
    </xf>
    <xf numFmtId="164" fontId="10" fillId="0" borderId="31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49" fontId="0" fillId="0" borderId="18" xfId="0" applyNumberFormat="1" applyBorder="1" applyAlignment="1">
      <alignment horizontal="center" vertical="center"/>
    </xf>
    <xf numFmtId="49" fontId="0" fillId="0" borderId="43" xfId="0" applyNumberFormat="1" applyBorder="1" applyAlignment="1">
      <alignment horizontal="center" vertical="center"/>
    </xf>
    <xf numFmtId="2" fontId="9" fillId="0" borderId="57" xfId="0" applyNumberFormat="1" applyFont="1" applyBorder="1" applyAlignment="1">
      <alignment horizontal="center" vertical="center"/>
    </xf>
    <xf numFmtId="2" fontId="9" fillId="0" borderId="59" xfId="0" applyNumberFormat="1" applyFont="1" applyBorder="1" applyAlignment="1">
      <alignment horizontal="center" vertical="center"/>
    </xf>
    <xf numFmtId="164" fontId="11" fillId="2" borderId="55" xfId="0" applyNumberFormat="1" applyFont="1" applyFill="1" applyBorder="1" applyAlignment="1">
      <alignment horizontal="center" vertical="center"/>
    </xf>
    <xf numFmtId="164" fontId="11" fillId="2" borderId="54" xfId="0" applyNumberFormat="1" applyFont="1" applyFill="1" applyBorder="1" applyAlignment="1">
      <alignment horizontal="center" vertical="center"/>
    </xf>
    <xf numFmtId="164" fontId="11" fillId="2" borderId="60" xfId="0" applyNumberFormat="1" applyFont="1" applyFill="1" applyBorder="1" applyAlignment="1">
      <alignment horizontal="center" vertical="center"/>
    </xf>
    <xf numFmtId="164" fontId="11" fillId="2" borderId="43" xfId="0" applyNumberFormat="1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49" fontId="0" fillId="0" borderId="54" xfId="0" applyNumberFormat="1" applyBorder="1" applyAlignment="1">
      <alignment horizontal="center" vertical="center"/>
    </xf>
    <xf numFmtId="49" fontId="0" fillId="0" borderId="44" xfId="0" applyNumberFormat="1" applyBorder="1" applyAlignment="1">
      <alignment horizontal="center" vertical="center"/>
    </xf>
    <xf numFmtId="2" fontId="9" fillId="0" borderId="14" xfId="0" applyNumberFormat="1" applyFont="1" applyBorder="1" applyAlignment="1">
      <alignment horizontal="center" vertical="center"/>
    </xf>
    <xf numFmtId="164" fontId="11" fillId="2" borderId="46" xfId="0" applyNumberFormat="1" applyFont="1" applyFill="1" applyBorder="1" applyAlignment="1">
      <alignment horizontal="center" vertical="center"/>
    </xf>
    <xf numFmtId="164" fontId="11" fillId="2" borderId="44" xfId="0" applyNumberFormat="1" applyFont="1" applyFill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1" fontId="8" fillId="0" borderId="25" xfId="0" applyNumberFormat="1" applyFont="1" applyBorder="1" applyAlignment="1">
      <alignment horizontal="center" vertical="center"/>
    </xf>
    <xf numFmtId="1" fontId="8" fillId="0" borderId="19" xfId="0" applyNumberFormat="1" applyFont="1" applyBorder="1" applyAlignment="1">
      <alignment horizontal="center" vertical="center"/>
    </xf>
    <xf numFmtId="164" fontId="10" fillId="0" borderId="46" xfId="0" applyNumberFormat="1" applyFont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49" fontId="0" fillId="0" borderId="40" xfId="0" applyNumberFormat="1" applyBorder="1" applyAlignment="1">
      <alignment horizontal="center" vertical="center"/>
    </xf>
    <xf numFmtId="164" fontId="11" fillId="2" borderId="48" xfId="0" applyNumberFormat="1" applyFont="1" applyFill="1" applyBorder="1" applyAlignment="1">
      <alignment horizontal="center" vertical="center"/>
    </xf>
    <xf numFmtId="164" fontId="11" fillId="2" borderId="40" xfId="0" applyNumberFormat="1" applyFont="1" applyFill="1" applyBorder="1" applyAlignment="1">
      <alignment horizontal="center" vertical="center"/>
    </xf>
    <xf numFmtId="9" fontId="0" fillId="2" borderId="21" xfId="0" applyNumberFormat="1" applyFill="1" applyBorder="1" applyAlignment="1">
      <alignment horizontal="center"/>
    </xf>
    <xf numFmtId="9" fontId="0" fillId="2" borderId="8" xfId="0" applyNumberFormat="1" applyFill="1" applyBorder="1" applyAlignment="1">
      <alignment horizontal="center"/>
    </xf>
    <xf numFmtId="9" fontId="0" fillId="2" borderId="9" xfId="0" applyNumberFormat="1" applyFill="1" applyBorder="1" applyAlignment="1">
      <alignment horizontal="center"/>
    </xf>
    <xf numFmtId="164" fontId="0" fillId="2" borderId="19" xfId="0" applyNumberFormat="1" applyFill="1" applyBorder="1" applyAlignment="1">
      <alignment horizontal="center"/>
    </xf>
    <xf numFmtId="164" fontId="0" fillId="2" borderId="14" xfId="0" applyNumberFormat="1" applyFill="1" applyBorder="1" applyAlignment="1">
      <alignment horizontal="center"/>
    </xf>
    <xf numFmtId="164" fontId="0" fillId="2" borderId="20" xfId="0" applyNumberFormat="1" applyFill="1" applyBorder="1" applyAlignment="1">
      <alignment horizontal="center"/>
    </xf>
    <xf numFmtId="9" fontId="1" fillId="0" borderId="1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3" fillId="2" borderId="21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2" fontId="4" fillId="0" borderId="26" xfId="0" applyNumberFormat="1" applyFont="1" applyBorder="1" applyAlignment="1">
      <alignment horizontal="center" vertical="center"/>
    </xf>
    <xf numFmtId="2" fontId="4" fillId="0" borderId="27" xfId="0" applyNumberFormat="1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0" fillId="0" borderId="21" xfId="0" applyBorder="1" applyAlignment="1">
      <alignment horizontal="center"/>
    </xf>
    <xf numFmtId="0" fontId="0" fillId="0" borderId="8" xfId="0" applyBorder="1" applyAlignment="1">
      <alignment horizont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3" fillId="0" borderId="25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165" fontId="4" fillId="0" borderId="26" xfId="0" applyNumberFormat="1" applyFont="1" applyBorder="1" applyAlignment="1">
      <alignment horizontal="center" vertical="center"/>
    </xf>
    <xf numFmtId="165" fontId="4" fillId="0" borderId="27" xfId="0" applyNumberFormat="1" applyFont="1" applyBorder="1" applyAlignment="1">
      <alignment horizontal="center" vertical="center"/>
    </xf>
    <xf numFmtId="0" fontId="0" fillId="0" borderId="28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25" xfId="0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14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1" xfId="0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 wrapText="1"/>
    </xf>
    <xf numFmtId="0" fontId="7" fillId="0" borderId="41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0" fontId="7" fillId="0" borderId="37" xfId="0" applyFont="1" applyBorder="1" applyAlignment="1">
      <alignment horizontal="center"/>
    </xf>
    <xf numFmtId="0" fontId="7" fillId="0" borderId="38" xfId="0" applyFont="1" applyBorder="1" applyAlignment="1">
      <alignment horizontal="center"/>
    </xf>
    <xf numFmtId="0" fontId="7" fillId="0" borderId="39" xfId="0" applyFont="1" applyBorder="1"/>
    <xf numFmtId="0" fontId="7" fillId="0" borderId="40" xfId="0" applyFont="1" applyBorder="1"/>
    <xf numFmtId="0" fontId="3" fillId="0" borderId="17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42" xfId="0" applyFont="1" applyBorder="1" applyAlignment="1">
      <alignment horizontal="center"/>
    </xf>
    <xf numFmtId="0" fontId="3" fillId="0" borderId="43" xfId="0" applyFont="1" applyBorder="1" applyAlignment="1">
      <alignment horizontal="center"/>
    </xf>
    <xf numFmtId="2" fontId="11" fillId="2" borderId="24" xfId="0" applyNumberFormat="1" applyFont="1" applyFill="1" applyBorder="1" applyAlignment="1">
      <alignment horizontal="center" vertical="center"/>
    </xf>
    <xf numFmtId="2" fontId="11" fillId="2" borderId="6" xfId="0" applyNumberFormat="1" applyFont="1" applyFill="1" applyBorder="1" applyAlignment="1">
      <alignment horizontal="center" vertical="center"/>
    </xf>
    <xf numFmtId="0" fontId="0" fillId="4" borderId="8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3" borderId="26" xfId="0" applyFill="1" applyBorder="1" applyAlignment="1">
      <alignment horizontal="center"/>
    </xf>
    <xf numFmtId="0" fontId="0" fillId="3" borderId="27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6" xfId="0" applyFill="1" applyBorder="1" applyAlignment="1">
      <alignment horizontal="center" vertical="center"/>
    </xf>
    <xf numFmtId="0" fontId="0" fillId="3" borderId="42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3" borderId="58" xfId="0" applyFill="1" applyBorder="1" applyAlignment="1">
      <alignment horizontal="center" vertical="center"/>
    </xf>
    <xf numFmtId="49" fontId="0" fillId="3" borderId="18" xfId="0" applyNumberFormat="1" applyFill="1" applyBorder="1" applyAlignment="1">
      <alignment horizontal="center" vertical="center"/>
    </xf>
    <xf numFmtId="49" fontId="0" fillId="3" borderId="43" xfId="0" applyNumberFormat="1" applyFill="1" applyBorder="1" applyAlignment="1">
      <alignment horizontal="center" vertical="center"/>
    </xf>
    <xf numFmtId="164" fontId="2" fillId="2" borderId="23" xfId="0" applyNumberFormat="1" applyFont="1" applyFill="1" applyBorder="1"/>
    <xf numFmtId="164" fontId="2" fillId="2" borderId="19" xfId="0" applyNumberFormat="1" applyFont="1" applyFill="1" applyBorder="1" applyAlignment="1">
      <alignment horizontal="center"/>
    </xf>
    <xf numFmtId="164" fontId="2" fillId="2" borderId="14" xfId="0" applyNumberFormat="1" applyFont="1" applyFill="1" applyBorder="1" applyAlignment="1">
      <alignment horizontal="center"/>
    </xf>
    <xf numFmtId="164" fontId="2" fillId="2" borderId="20" xfId="0" applyNumberFormat="1" applyFont="1" applyFill="1" applyBorder="1" applyAlignment="1">
      <alignment horizontal="center"/>
    </xf>
    <xf numFmtId="164" fontId="0" fillId="0" borderId="0" xfId="0" applyNumberFormat="1"/>
    <xf numFmtId="164" fontId="2" fillId="2" borderId="5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85%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'Sandy B'!$C$4:$Q$4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'Sandy B'!$C$7:$Q$7</c:f>
              <c:numCache>
                <c:formatCode>0%</c:formatCode>
                <c:ptCount val="15"/>
                <c:pt idx="0">
                  <c:v>0.94861660079051391</c:v>
                </c:pt>
                <c:pt idx="3">
                  <c:v>1.0434782608695652</c:v>
                </c:pt>
                <c:pt idx="6">
                  <c:v>0.80267558528428107</c:v>
                </c:pt>
                <c:pt idx="9">
                  <c:v>1.0098176718092566</c:v>
                </c:pt>
                <c:pt idx="12">
                  <c:v>1.0098176718092566</c:v>
                </c:pt>
              </c:numCache>
            </c:numRef>
          </c:val>
        </c:ser>
        <c:marker val="1"/>
        <c:axId val="47572480"/>
        <c:axId val="47574016"/>
      </c:lineChart>
      <c:catAx>
        <c:axId val="47572480"/>
        <c:scaling>
          <c:orientation val="minMax"/>
        </c:scaling>
        <c:axPos val="b"/>
        <c:numFmt formatCode="General" sourceLinked="1"/>
        <c:majorTickMark val="none"/>
        <c:tickLblPos val="nextTo"/>
        <c:crossAx val="47574016"/>
        <c:crosses val="autoZero"/>
        <c:auto val="1"/>
        <c:lblAlgn val="ctr"/>
        <c:lblOffset val="100"/>
      </c:catAx>
      <c:valAx>
        <c:axId val="47574016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47572480"/>
        <c:crosses val="autoZero"/>
        <c:crossBetween val="between"/>
      </c:valAx>
    </c:plotArea>
    <c:plotVisOnly val="1"/>
    <c:dispBlanksAs val="span"/>
  </c:chart>
  <c:printSettings>
    <c:headerFooter/>
    <c:pageMargins b="0.75000000000000588" l="0.70000000000000062" r="0.70000000000000062" t="0.75000000000000588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100%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'Marie C'!$C$9:$Q$9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'Marie C'!$C$12:$Q$12</c:f>
              <c:numCache>
                <c:formatCode>0%</c:formatCode>
                <c:ptCount val="15"/>
                <c:pt idx="0">
                  <c:v>1.1059907834101383</c:v>
                </c:pt>
                <c:pt idx="3">
                  <c:v>1.0714285714285714</c:v>
                </c:pt>
                <c:pt idx="6">
                  <c:v>0.97959183673469397</c:v>
                </c:pt>
                <c:pt idx="9">
                  <c:v>1.008403361344538</c:v>
                </c:pt>
                <c:pt idx="12">
                  <c:v>1.1428571428571428</c:v>
                </c:pt>
              </c:numCache>
            </c:numRef>
          </c:val>
        </c:ser>
        <c:marker val="1"/>
        <c:axId val="54845824"/>
        <c:axId val="54847360"/>
      </c:lineChart>
      <c:catAx>
        <c:axId val="54845824"/>
        <c:scaling>
          <c:orientation val="minMax"/>
        </c:scaling>
        <c:axPos val="b"/>
        <c:numFmt formatCode="General" sourceLinked="1"/>
        <c:majorTickMark val="none"/>
        <c:tickLblPos val="nextTo"/>
        <c:crossAx val="54847360"/>
        <c:crosses val="autoZero"/>
        <c:auto val="1"/>
        <c:lblAlgn val="ctr"/>
        <c:lblOffset val="100"/>
      </c:catAx>
      <c:valAx>
        <c:axId val="54847360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4845824"/>
        <c:crosses val="autoZero"/>
        <c:crossBetween val="between"/>
      </c:valAx>
    </c:plotArea>
    <c:plotVisOnly val="1"/>
    <c:dispBlanksAs val="span"/>
  </c:chart>
  <c:printSettings>
    <c:headerFooter/>
    <c:pageMargins b="0.75000000000000544" l="0.70000000000000062" r="0.70000000000000062" t="0.75000000000000544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115%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'Marie C'!$C$14:$Q$14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'Marie C'!$C$17:$Q$17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55154176"/>
        <c:axId val="55155712"/>
      </c:lineChart>
      <c:catAx>
        <c:axId val="55154176"/>
        <c:scaling>
          <c:orientation val="minMax"/>
        </c:scaling>
        <c:axPos val="b"/>
        <c:numFmt formatCode="General" sourceLinked="1"/>
        <c:majorTickMark val="none"/>
        <c:tickLblPos val="nextTo"/>
        <c:crossAx val="55155712"/>
        <c:crosses val="autoZero"/>
        <c:auto val="1"/>
        <c:lblAlgn val="ctr"/>
        <c:lblOffset val="100"/>
      </c:catAx>
      <c:valAx>
        <c:axId val="55155712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5154176"/>
        <c:crosses val="autoZero"/>
        <c:crossBetween val="between"/>
      </c:valAx>
    </c:plotArea>
    <c:plotVisOnly val="1"/>
    <c:dispBlanksAs val="span"/>
  </c:chart>
  <c:printSettings>
    <c:headerFooter/>
    <c:pageMargins b="0.75000000000000544" l="0.70000000000000062" r="0.70000000000000062" t="0.75000000000000544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/>
    <c:plotArea>
      <c:layout/>
      <c:lineChart>
        <c:grouping val="standard"/>
        <c:ser>
          <c:idx val="0"/>
          <c:order val="0"/>
          <c:tx>
            <c:strRef>
              <c:f>'Marie C'!$B$29</c:f>
              <c:strCache>
                <c:ptCount val="1"/>
                <c:pt idx="0">
                  <c:v>% VMA</c:v>
                </c:pt>
              </c:strCache>
            </c:strRef>
          </c:tx>
          <c:marker>
            <c:symbol val="none"/>
          </c:marker>
          <c:val>
            <c:numRef>
              <c:f>('Marie C'!$C$29:$Q$29,'Marie C'!$C$34:$Q$34)</c:f>
              <c:numCache>
                <c:formatCode>0%</c:formatCode>
                <c:ptCount val="30"/>
                <c:pt idx="0">
                  <c:v>0.90225563909774442</c:v>
                </c:pt>
                <c:pt idx="3">
                  <c:v>0.97959183673469397</c:v>
                </c:pt>
                <c:pt idx="6">
                  <c:v>0.8571428571428571</c:v>
                </c:pt>
                <c:pt idx="9">
                  <c:v>0.8571428571428571</c:v>
                </c:pt>
                <c:pt idx="12">
                  <c:v>0.87912087912087922</c:v>
                </c:pt>
              </c:numCache>
            </c:numRef>
          </c:val>
        </c:ser>
        <c:marker val="1"/>
        <c:axId val="55179904"/>
        <c:axId val="55198080"/>
      </c:lineChart>
      <c:catAx>
        <c:axId val="55179904"/>
        <c:scaling>
          <c:orientation val="minMax"/>
        </c:scaling>
        <c:delete val="1"/>
        <c:axPos val="b"/>
        <c:majorTickMark val="none"/>
        <c:tickLblPos val="none"/>
        <c:crossAx val="55198080"/>
        <c:crosses val="autoZero"/>
        <c:auto val="1"/>
        <c:lblAlgn val="ctr"/>
        <c:lblOffset val="100"/>
      </c:catAx>
      <c:valAx>
        <c:axId val="55198080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55179904"/>
        <c:crosses val="autoZero"/>
        <c:crossBetween val="between"/>
      </c:valAx>
    </c:plotArea>
    <c:plotVisOnly val="1"/>
    <c:dispBlanksAs val="span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85%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'Laura C'!$C$4:$Q$4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'Laura C'!$C$7:$Q$7</c:f>
              <c:numCache>
                <c:formatCode>0%</c:formatCode>
                <c:ptCount val="15"/>
                <c:pt idx="0">
                  <c:v>0.93506493506493515</c:v>
                </c:pt>
                <c:pt idx="3">
                  <c:v>1.0557184750733137</c:v>
                </c:pt>
                <c:pt idx="6">
                  <c:v>0.90909090909090906</c:v>
                </c:pt>
                <c:pt idx="9">
                  <c:v>0.96256684491978628</c:v>
                </c:pt>
                <c:pt idx="12">
                  <c:v>0.83916083916083928</c:v>
                </c:pt>
              </c:numCache>
            </c:numRef>
          </c:val>
        </c:ser>
        <c:marker val="1"/>
        <c:axId val="55418880"/>
        <c:axId val="55420416"/>
      </c:lineChart>
      <c:catAx>
        <c:axId val="55418880"/>
        <c:scaling>
          <c:orientation val="minMax"/>
        </c:scaling>
        <c:axPos val="b"/>
        <c:numFmt formatCode="General" sourceLinked="1"/>
        <c:majorTickMark val="none"/>
        <c:tickLblPos val="nextTo"/>
        <c:crossAx val="55420416"/>
        <c:crosses val="autoZero"/>
        <c:auto val="1"/>
        <c:lblAlgn val="ctr"/>
        <c:lblOffset val="100"/>
      </c:catAx>
      <c:valAx>
        <c:axId val="55420416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5418880"/>
        <c:crosses val="autoZero"/>
        <c:crossBetween val="between"/>
      </c:valAx>
    </c:plotArea>
    <c:plotVisOnly val="1"/>
    <c:dispBlanksAs val="span"/>
  </c:chart>
  <c:printSettings>
    <c:headerFooter/>
    <c:pageMargins b="0.75000000000000522" l="0.70000000000000062" r="0.70000000000000062" t="0.75000000000000522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100%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'Laura C'!$C$9:$Q$9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'Laura C'!$C$12:$Q$12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55252096"/>
        <c:axId val="55253632"/>
      </c:lineChart>
      <c:catAx>
        <c:axId val="55252096"/>
        <c:scaling>
          <c:orientation val="minMax"/>
        </c:scaling>
        <c:axPos val="b"/>
        <c:numFmt formatCode="General" sourceLinked="1"/>
        <c:majorTickMark val="none"/>
        <c:tickLblPos val="nextTo"/>
        <c:crossAx val="55253632"/>
        <c:crosses val="autoZero"/>
        <c:auto val="1"/>
        <c:lblAlgn val="ctr"/>
        <c:lblOffset val="100"/>
      </c:catAx>
      <c:valAx>
        <c:axId val="55253632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5252096"/>
        <c:crosses val="autoZero"/>
        <c:crossBetween val="between"/>
      </c:valAx>
    </c:plotArea>
    <c:plotVisOnly val="1"/>
    <c:dispBlanksAs val="span"/>
  </c:chart>
  <c:printSettings>
    <c:headerFooter/>
    <c:pageMargins b="0.75000000000000522" l="0.70000000000000062" r="0.70000000000000062" t="0.75000000000000522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115%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'Laura C'!$C$14:$Q$14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'Laura C'!$C$17:$Q$17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55269632"/>
        <c:axId val="55287808"/>
      </c:lineChart>
      <c:catAx>
        <c:axId val="55269632"/>
        <c:scaling>
          <c:orientation val="minMax"/>
        </c:scaling>
        <c:axPos val="b"/>
        <c:numFmt formatCode="General" sourceLinked="1"/>
        <c:majorTickMark val="none"/>
        <c:tickLblPos val="nextTo"/>
        <c:crossAx val="55287808"/>
        <c:crosses val="autoZero"/>
        <c:auto val="1"/>
        <c:lblAlgn val="ctr"/>
        <c:lblOffset val="100"/>
      </c:catAx>
      <c:valAx>
        <c:axId val="55287808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5269632"/>
        <c:crosses val="autoZero"/>
        <c:crossBetween val="between"/>
      </c:valAx>
    </c:plotArea>
    <c:plotVisOnly val="1"/>
    <c:dispBlanksAs val="span"/>
  </c:chart>
  <c:printSettings>
    <c:headerFooter/>
    <c:pageMargins b="0.75000000000000522" l="0.70000000000000062" r="0.70000000000000062" t="0.75000000000000522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/>
    <c:plotArea>
      <c:layout/>
      <c:lineChart>
        <c:grouping val="standard"/>
        <c:ser>
          <c:idx val="0"/>
          <c:order val="0"/>
          <c:tx>
            <c:strRef>
              <c:f>'Laura C'!$B$29</c:f>
              <c:strCache>
                <c:ptCount val="1"/>
                <c:pt idx="0">
                  <c:v>% VMA</c:v>
                </c:pt>
              </c:strCache>
            </c:strRef>
          </c:tx>
          <c:marker>
            <c:symbol val="none"/>
          </c:marker>
          <c:val>
            <c:numRef>
              <c:f>('Laura C'!$C$29:$Q$29,'Laura C'!$C$34:$Q$34)</c:f>
              <c:numCache>
                <c:formatCode>0%</c:formatCode>
                <c:ptCount val="30"/>
                <c:pt idx="0">
                  <c:v>0.90909090909090906</c:v>
                </c:pt>
                <c:pt idx="3">
                  <c:v>0.76109936575052861</c:v>
                </c:pt>
                <c:pt idx="6">
                  <c:v>0.79822616407982272</c:v>
                </c:pt>
                <c:pt idx="9">
                  <c:v>0.88452088452088451</c:v>
                </c:pt>
                <c:pt idx="12">
                  <c:v>0.83916083916083928</c:v>
                </c:pt>
                <c:pt idx="15">
                  <c:v>0.88452088452088451</c:v>
                </c:pt>
              </c:numCache>
            </c:numRef>
          </c:val>
        </c:ser>
        <c:marker val="1"/>
        <c:axId val="55307648"/>
        <c:axId val="55452800"/>
      </c:lineChart>
      <c:catAx>
        <c:axId val="55307648"/>
        <c:scaling>
          <c:orientation val="minMax"/>
        </c:scaling>
        <c:delete val="1"/>
        <c:axPos val="b"/>
        <c:majorTickMark val="none"/>
        <c:tickLblPos val="none"/>
        <c:crossAx val="55452800"/>
        <c:crosses val="autoZero"/>
        <c:auto val="1"/>
        <c:lblAlgn val="ctr"/>
        <c:lblOffset val="100"/>
      </c:catAx>
      <c:valAx>
        <c:axId val="55452800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55307648"/>
        <c:crosses val="autoZero"/>
        <c:crossBetween val="between"/>
      </c:valAx>
    </c:plotArea>
    <c:plotVisOnly val="1"/>
    <c:dispBlanksAs val="span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85%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'Lola CP'!$C$4:$Q$4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'Lola CP'!$C$7:$Q$7</c:f>
              <c:numCache>
                <c:formatCode>0%</c:formatCode>
                <c:ptCount val="15"/>
                <c:pt idx="0">
                  <c:v>0.82285714285714295</c:v>
                </c:pt>
                <c:pt idx="3">
                  <c:v>0.77837837837837842</c:v>
                </c:pt>
                <c:pt idx="6">
                  <c:v>0.82285714285714295</c:v>
                </c:pt>
                <c:pt idx="9">
                  <c:v>0.99310344827586206</c:v>
                </c:pt>
                <c:pt idx="12">
                  <c:v>0.8727272727272728</c:v>
                </c:pt>
              </c:numCache>
            </c:numRef>
          </c:val>
        </c:ser>
        <c:marker val="1"/>
        <c:axId val="55497472"/>
        <c:axId val="55499008"/>
      </c:lineChart>
      <c:catAx>
        <c:axId val="55497472"/>
        <c:scaling>
          <c:orientation val="minMax"/>
        </c:scaling>
        <c:axPos val="b"/>
        <c:numFmt formatCode="General" sourceLinked="1"/>
        <c:majorTickMark val="none"/>
        <c:tickLblPos val="nextTo"/>
        <c:crossAx val="55499008"/>
        <c:crosses val="autoZero"/>
        <c:auto val="1"/>
        <c:lblAlgn val="ctr"/>
        <c:lblOffset val="100"/>
      </c:catAx>
      <c:valAx>
        <c:axId val="55499008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5497472"/>
        <c:crosses val="autoZero"/>
        <c:crossBetween val="between"/>
      </c:valAx>
    </c:plotArea>
    <c:plotVisOnly val="1"/>
    <c:dispBlanksAs val="span"/>
  </c:chart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100%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'Lola CP'!$C$9:$Q$9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'Lola CP'!$C$12:$Q$12</c:f>
              <c:numCache>
                <c:formatCode>0%</c:formatCode>
                <c:ptCount val="15"/>
                <c:pt idx="0">
                  <c:v>0.7384615384615385</c:v>
                </c:pt>
                <c:pt idx="3">
                  <c:v>0.8727272727272728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55539584"/>
        <c:axId val="55541120"/>
      </c:lineChart>
      <c:catAx>
        <c:axId val="55539584"/>
        <c:scaling>
          <c:orientation val="minMax"/>
        </c:scaling>
        <c:axPos val="b"/>
        <c:numFmt formatCode="General" sourceLinked="1"/>
        <c:majorTickMark val="none"/>
        <c:tickLblPos val="nextTo"/>
        <c:crossAx val="55541120"/>
        <c:crosses val="autoZero"/>
        <c:auto val="1"/>
        <c:lblAlgn val="ctr"/>
        <c:lblOffset val="100"/>
      </c:catAx>
      <c:valAx>
        <c:axId val="55541120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5539584"/>
        <c:crosses val="autoZero"/>
        <c:crossBetween val="between"/>
      </c:valAx>
    </c:plotArea>
    <c:plotVisOnly val="1"/>
    <c:dispBlanksAs val="span"/>
  </c:chart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115%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'Lola CP'!$C$14:$Q$14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'Lola CP'!$C$17:$Q$17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55573504"/>
        <c:axId val="55653120"/>
      </c:lineChart>
      <c:catAx>
        <c:axId val="55573504"/>
        <c:scaling>
          <c:orientation val="minMax"/>
        </c:scaling>
        <c:axPos val="b"/>
        <c:numFmt formatCode="General" sourceLinked="1"/>
        <c:majorTickMark val="none"/>
        <c:tickLblPos val="nextTo"/>
        <c:crossAx val="55653120"/>
        <c:crosses val="autoZero"/>
        <c:auto val="1"/>
        <c:lblAlgn val="ctr"/>
        <c:lblOffset val="100"/>
      </c:catAx>
      <c:valAx>
        <c:axId val="55653120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5573504"/>
        <c:crosses val="autoZero"/>
        <c:crossBetween val="between"/>
      </c:valAx>
    </c:plotArea>
    <c:plotVisOnly val="1"/>
    <c:dispBlanksAs val="span"/>
  </c:chart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100%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'Sandy B'!$C$9:$Q$9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'Sandy B'!$C$12:$Q$12</c:f>
              <c:numCache>
                <c:formatCode>0%</c:formatCode>
                <c:ptCount val="15"/>
                <c:pt idx="0">
                  <c:v>0.84606345475910694</c:v>
                </c:pt>
                <c:pt idx="3">
                  <c:v>0.94861660079051391</c:v>
                </c:pt>
                <c:pt idx="6">
                  <c:v>0.82379862700228845</c:v>
                </c:pt>
                <c:pt idx="9">
                  <c:v>0.92071611253196939</c:v>
                </c:pt>
                <c:pt idx="12">
                  <c:v>1.0098176718092566</c:v>
                </c:pt>
              </c:numCache>
            </c:numRef>
          </c:val>
        </c:ser>
        <c:marker val="1"/>
        <c:axId val="52603904"/>
        <c:axId val="52613888"/>
      </c:lineChart>
      <c:catAx>
        <c:axId val="52603904"/>
        <c:scaling>
          <c:orientation val="minMax"/>
        </c:scaling>
        <c:axPos val="b"/>
        <c:numFmt formatCode="General" sourceLinked="1"/>
        <c:majorTickMark val="none"/>
        <c:tickLblPos val="nextTo"/>
        <c:crossAx val="52613888"/>
        <c:crosses val="autoZero"/>
        <c:auto val="1"/>
        <c:lblAlgn val="ctr"/>
        <c:lblOffset val="100"/>
      </c:catAx>
      <c:valAx>
        <c:axId val="52613888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2603904"/>
        <c:crosses val="autoZero"/>
        <c:crossBetween val="between"/>
      </c:valAx>
    </c:plotArea>
    <c:plotVisOnly val="1"/>
    <c:dispBlanksAs val="span"/>
  </c:chart>
  <c:printSettings>
    <c:headerFooter/>
    <c:pageMargins b="0.75000000000000588" l="0.70000000000000062" r="0.70000000000000062" t="0.75000000000000588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/>
    <c:plotArea>
      <c:layout/>
      <c:lineChart>
        <c:grouping val="standard"/>
        <c:ser>
          <c:idx val="0"/>
          <c:order val="0"/>
          <c:tx>
            <c:strRef>
              <c:f>'Lola CP'!$B$29</c:f>
              <c:strCache>
                <c:ptCount val="1"/>
                <c:pt idx="0">
                  <c:v>% VMA</c:v>
                </c:pt>
              </c:strCache>
            </c:strRef>
          </c:tx>
          <c:marker>
            <c:symbol val="none"/>
          </c:marker>
          <c:val>
            <c:numRef>
              <c:f>('Lola CP'!$C$29:$Q$29,'Lola CP'!$C$34:$Q$34)</c:f>
              <c:numCache>
                <c:formatCode>0%</c:formatCode>
                <c:ptCount val="30"/>
                <c:pt idx="0">
                  <c:v>0.77837837837837842</c:v>
                </c:pt>
                <c:pt idx="3">
                  <c:v>0.7384615384615385</c:v>
                </c:pt>
                <c:pt idx="6">
                  <c:v>0.8</c:v>
                </c:pt>
                <c:pt idx="9">
                  <c:v>0.84705882352941186</c:v>
                </c:pt>
                <c:pt idx="12">
                  <c:v>0.82285714285714295</c:v>
                </c:pt>
                <c:pt idx="15">
                  <c:v>0.7578947368421054</c:v>
                </c:pt>
                <c:pt idx="18">
                  <c:v>0.8</c:v>
                </c:pt>
                <c:pt idx="21">
                  <c:v>0.8</c:v>
                </c:pt>
                <c:pt idx="24">
                  <c:v>0.82285714285714295</c:v>
                </c:pt>
              </c:numCache>
            </c:numRef>
          </c:val>
        </c:ser>
        <c:marker val="1"/>
        <c:axId val="55669120"/>
        <c:axId val="55670656"/>
      </c:lineChart>
      <c:catAx>
        <c:axId val="55669120"/>
        <c:scaling>
          <c:orientation val="minMax"/>
        </c:scaling>
        <c:delete val="1"/>
        <c:axPos val="b"/>
        <c:majorTickMark val="none"/>
        <c:tickLblPos val="none"/>
        <c:crossAx val="55670656"/>
        <c:crosses val="autoZero"/>
        <c:auto val="1"/>
        <c:lblAlgn val="ctr"/>
        <c:lblOffset val="100"/>
      </c:catAx>
      <c:valAx>
        <c:axId val="55670656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55669120"/>
        <c:crosses val="autoZero"/>
        <c:crossBetween val="between"/>
      </c:valAx>
    </c:plotArea>
    <c:plotVisOnly val="1"/>
    <c:dispBlanksAs val="span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85%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'David L'!$C$4:$Q$4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'David L'!$C$7:$Q$7</c:f>
              <c:numCache>
                <c:formatCode>0%</c:formatCode>
                <c:ptCount val="15"/>
                <c:pt idx="0">
                  <c:v>0.77419354838709675</c:v>
                </c:pt>
                <c:pt idx="3">
                  <c:v>0.77419354838709675</c:v>
                </c:pt>
                <c:pt idx="6">
                  <c:v>0.85714285714285721</c:v>
                </c:pt>
                <c:pt idx="9">
                  <c:v>0.82758620689655171</c:v>
                </c:pt>
                <c:pt idx="12">
                  <c:v>0.82758620689655171</c:v>
                </c:pt>
              </c:numCache>
            </c:numRef>
          </c:val>
        </c:ser>
        <c:marker val="1"/>
        <c:axId val="55969280"/>
        <c:axId val="55970816"/>
      </c:lineChart>
      <c:catAx>
        <c:axId val="55969280"/>
        <c:scaling>
          <c:orientation val="minMax"/>
        </c:scaling>
        <c:axPos val="b"/>
        <c:numFmt formatCode="General" sourceLinked="1"/>
        <c:majorTickMark val="none"/>
        <c:tickLblPos val="nextTo"/>
        <c:crossAx val="55970816"/>
        <c:crosses val="autoZero"/>
        <c:auto val="1"/>
        <c:lblAlgn val="ctr"/>
        <c:lblOffset val="100"/>
      </c:catAx>
      <c:valAx>
        <c:axId val="55970816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5969280"/>
        <c:crosses val="autoZero"/>
        <c:crossBetween val="between"/>
      </c:valAx>
    </c:plotArea>
    <c:plotVisOnly val="1"/>
    <c:dispBlanksAs val="span"/>
  </c:chart>
  <c:printSettings>
    <c:headerFooter/>
    <c:pageMargins b="0.75000000000000477" l="0.70000000000000062" r="0.70000000000000062" t="0.75000000000000477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100%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'David L'!$C$9:$Q$9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'David L'!$C$12:$Q$12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55986816"/>
        <c:axId val="56013184"/>
      </c:lineChart>
      <c:catAx>
        <c:axId val="55986816"/>
        <c:scaling>
          <c:orientation val="minMax"/>
        </c:scaling>
        <c:axPos val="b"/>
        <c:numFmt formatCode="General" sourceLinked="1"/>
        <c:majorTickMark val="none"/>
        <c:tickLblPos val="nextTo"/>
        <c:crossAx val="56013184"/>
        <c:crosses val="autoZero"/>
        <c:auto val="1"/>
        <c:lblAlgn val="ctr"/>
        <c:lblOffset val="100"/>
      </c:catAx>
      <c:valAx>
        <c:axId val="56013184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5986816"/>
        <c:crosses val="autoZero"/>
        <c:crossBetween val="between"/>
      </c:valAx>
    </c:plotArea>
    <c:plotVisOnly val="1"/>
    <c:dispBlanksAs val="span"/>
  </c:chart>
  <c:printSettings>
    <c:headerFooter/>
    <c:pageMargins b="0.75000000000000477" l="0.70000000000000062" r="0.70000000000000062" t="0.75000000000000477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115%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'David L'!$C$14:$Q$14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'David L'!$C$17:$Q$17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56029184"/>
        <c:axId val="56030720"/>
      </c:lineChart>
      <c:catAx>
        <c:axId val="56029184"/>
        <c:scaling>
          <c:orientation val="minMax"/>
        </c:scaling>
        <c:axPos val="b"/>
        <c:numFmt formatCode="General" sourceLinked="1"/>
        <c:majorTickMark val="none"/>
        <c:tickLblPos val="nextTo"/>
        <c:crossAx val="56030720"/>
        <c:crosses val="autoZero"/>
        <c:auto val="1"/>
        <c:lblAlgn val="ctr"/>
        <c:lblOffset val="100"/>
      </c:catAx>
      <c:valAx>
        <c:axId val="56030720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6029184"/>
        <c:crosses val="autoZero"/>
        <c:crossBetween val="between"/>
      </c:valAx>
    </c:plotArea>
    <c:plotVisOnly val="1"/>
    <c:dispBlanksAs val="span"/>
  </c:chart>
  <c:printSettings>
    <c:headerFooter/>
    <c:pageMargins b="0.75000000000000477" l="0.70000000000000062" r="0.70000000000000062" t="0.75000000000000477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/>
    <c:plotArea>
      <c:layout/>
      <c:lineChart>
        <c:grouping val="standard"/>
        <c:ser>
          <c:idx val="0"/>
          <c:order val="0"/>
          <c:tx>
            <c:strRef>
              <c:f>'David L'!$B$29</c:f>
              <c:strCache>
                <c:ptCount val="1"/>
                <c:pt idx="0">
                  <c:v>% VMA</c:v>
                </c:pt>
              </c:strCache>
            </c:strRef>
          </c:tx>
          <c:marker>
            <c:symbol val="none"/>
          </c:marker>
          <c:val>
            <c:numRef>
              <c:f>('David L'!$C$29:$Q$29,'David L'!$C$34:$Q$34)</c:f>
              <c:numCache>
                <c:formatCode>0%</c:formatCode>
                <c:ptCount val="30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  <c:pt idx="15">
                  <c:v>0</c:v>
                </c:pt>
                <c:pt idx="18">
                  <c:v>0</c:v>
                </c:pt>
                <c:pt idx="21">
                  <c:v>0</c:v>
                </c:pt>
                <c:pt idx="24">
                  <c:v>0</c:v>
                </c:pt>
                <c:pt idx="27">
                  <c:v>0</c:v>
                </c:pt>
              </c:numCache>
            </c:numRef>
          </c:val>
        </c:ser>
        <c:marker val="1"/>
        <c:axId val="56128640"/>
        <c:axId val="56130176"/>
      </c:lineChart>
      <c:catAx>
        <c:axId val="56128640"/>
        <c:scaling>
          <c:orientation val="minMax"/>
        </c:scaling>
        <c:delete val="1"/>
        <c:axPos val="b"/>
        <c:majorTickMark val="none"/>
        <c:tickLblPos val="none"/>
        <c:crossAx val="56130176"/>
        <c:crosses val="autoZero"/>
        <c:auto val="1"/>
        <c:lblAlgn val="ctr"/>
        <c:lblOffset val="100"/>
      </c:catAx>
      <c:valAx>
        <c:axId val="56130176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56128640"/>
        <c:crosses val="autoZero"/>
        <c:crossBetween val="between"/>
      </c:valAx>
    </c:plotArea>
    <c:plotVisOnly val="1"/>
    <c:dispBlanksAs val="span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85%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'Valentin D'!$C$4:$Q$4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'Valentin D'!$C$7:$Q$7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56248576"/>
        <c:axId val="56262656"/>
      </c:lineChart>
      <c:catAx>
        <c:axId val="56248576"/>
        <c:scaling>
          <c:orientation val="minMax"/>
        </c:scaling>
        <c:axPos val="b"/>
        <c:numFmt formatCode="General" sourceLinked="1"/>
        <c:majorTickMark val="none"/>
        <c:tickLblPos val="nextTo"/>
        <c:crossAx val="56262656"/>
        <c:crosses val="autoZero"/>
        <c:auto val="1"/>
        <c:lblAlgn val="ctr"/>
        <c:lblOffset val="100"/>
      </c:catAx>
      <c:valAx>
        <c:axId val="56262656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6248576"/>
        <c:crosses val="autoZero"/>
        <c:crossBetween val="between"/>
      </c:valAx>
    </c:plotArea>
    <c:plotVisOnly val="1"/>
    <c:dispBlanksAs val="span"/>
  </c:chart>
  <c:printSettings>
    <c:headerFooter/>
    <c:pageMargins b="0.75000000000000477" l="0.70000000000000062" r="0.70000000000000062" t="0.75000000000000477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100%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'Valentin D'!$C$9:$Q$9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'Valentin D'!$C$12:$Q$12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56270208"/>
        <c:axId val="56562816"/>
      </c:lineChart>
      <c:catAx>
        <c:axId val="56270208"/>
        <c:scaling>
          <c:orientation val="minMax"/>
        </c:scaling>
        <c:axPos val="b"/>
        <c:numFmt formatCode="General" sourceLinked="1"/>
        <c:majorTickMark val="none"/>
        <c:tickLblPos val="nextTo"/>
        <c:crossAx val="56562816"/>
        <c:crosses val="autoZero"/>
        <c:auto val="1"/>
        <c:lblAlgn val="ctr"/>
        <c:lblOffset val="100"/>
      </c:catAx>
      <c:valAx>
        <c:axId val="56562816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6270208"/>
        <c:crosses val="autoZero"/>
        <c:crossBetween val="between"/>
      </c:valAx>
    </c:plotArea>
    <c:plotVisOnly val="1"/>
    <c:dispBlanksAs val="span"/>
  </c:chart>
  <c:printSettings>
    <c:headerFooter/>
    <c:pageMargins b="0.75000000000000477" l="0.70000000000000062" r="0.70000000000000062" t="0.75000000000000477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115%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'Valentin D'!$C$14:$Q$14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'Valentin D'!$C$17:$Q$17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56591104"/>
        <c:axId val="56592640"/>
      </c:lineChart>
      <c:catAx>
        <c:axId val="56591104"/>
        <c:scaling>
          <c:orientation val="minMax"/>
        </c:scaling>
        <c:axPos val="b"/>
        <c:numFmt formatCode="General" sourceLinked="1"/>
        <c:majorTickMark val="none"/>
        <c:tickLblPos val="nextTo"/>
        <c:crossAx val="56592640"/>
        <c:crosses val="autoZero"/>
        <c:auto val="1"/>
        <c:lblAlgn val="ctr"/>
        <c:lblOffset val="100"/>
      </c:catAx>
      <c:valAx>
        <c:axId val="56592640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6591104"/>
        <c:crosses val="autoZero"/>
        <c:crossBetween val="between"/>
      </c:valAx>
    </c:plotArea>
    <c:plotVisOnly val="1"/>
    <c:dispBlanksAs val="span"/>
  </c:chart>
  <c:printSettings>
    <c:headerFooter/>
    <c:pageMargins b="0.75000000000000477" l="0.70000000000000062" r="0.70000000000000062" t="0.75000000000000477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/>
    <c:plotArea>
      <c:layout/>
      <c:lineChart>
        <c:grouping val="standard"/>
        <c:ser>
          <c:idx val="0"/>
          <c:order val="0"/>
          <c:tx>
            <c:strRef>
              <c:f>'Valentin D'!$B$29</c:f>
              <c:strCache>
                <c:ptCount val="1"/>
                <c:pt idx="0">
                  <c:v>% VMA</c:v>
                </c:pt>
              </c:strCache>
            </c:strRef>
          </c:tx>
          <c:marker>
            <c:symbol val="none"/>
          </c:marker>
          <c:val>
            <c:numRef>
              <c:f>('Valentin D'!$C$29:$Q$29,'Valentin D'!$C$34:$Q$34)</c:f>
              <c:numCache>
                <c:formatCode>0%</c:formatCode>
                <c:ptCount val="30"/>
                <c:pt idx="0">
                  <c:v>1.0098176718092566</c:v>
                </c:pt>
                <c:pt idx="3">
                  <c:v>0.86956521739130432</c:v>
                </c:pt>
                <c:pt idx="6">
                  <c:v>0.86956521739130432</c:v>
                </c:pt>
                <c:pt idx="9">
                  <c:v>0.86956521739130432</c:v>
                </c:pt>
                <c:pt idx="12">
                  <c:v>0.86956521739130432</c:v>
                </c:pt>
                <c:pt idx="15">
                  <c:v>1.0434782608695652</c:v>
                </c:pt>
                <c:pt idx="18">
                  <c:v>1.2040133779264215</c:v>
                </c:pt>
              </c:numCache>
            </c:numRef>
          </c:val>
        </c:ser>
        <c:marker val="1"/>
        <c:axId val="56625024"/>
        <c:axId val="56626560"/>
      </c:lineChart>
      <c:catAx>
        <c:axId val="56625024"/>
        <c:scaling>
          <c:orientation val="minMax"/>
        </c:scaling>
        <c:delete val="1"/>
        <c:axPos val="b"/>
        <c:majorTickMark val="none"/>
        <c:tickLblPos val="none"/>
        <c:crossAx val="56626560"/>
        <c:crosses val="autoZero"/>
        <c:auto val="1"/>
        <c:lblAlgn val="ctr"/>
        <c:lblOffset val="100"/>
      </c:catAx>
      <c:valAx>
        <c:axId val="56626560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56625024"/>
        <c:crosses val="autoZero"/>
        <c:crossBetween val="between"/>
      </c:valAx>
    </c:plotArea>
    <c:plotVisOnly val="1"/>
    <c:dispBlanksAs val="span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85%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'Damien F'!$C$4:$Q$4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'Damien F'!$C$7:$Q$7</c:f>
              <c:numCache>
                <c:formatCode>0%</c:formatCode>
                <c:ptCount val="15"/>
                <c:pt idx="0">
                  <c:v>0.80088987764182429</c:v>
                </c:pt>
                <c:pt idx="3">
                  <c:v>0.77419354838709675</c:v>
                </c:pt>
                <c:pt idx="6">
                  <c:v>0.82949308755760376</c:v>
                </c:pt>
                <c:pt idx="9">
                  <c:v>0.74921956295525494</c:v>
                </c:pt>
                <c:pt idx="12">
                  <c:v>0.77419354838709675</c:v>
                </c:pt>
              </c:numCache>
            </c:numRef>
          </c:val>
        </c:ser>
        <c:marker val="1"/>
        <c:axId val="56691712"/>
        <c:axId val="56709888"/>
      </c:lineChart>
      <c:catAx>
        <c:axId val="56691712"/>
        <c:scaling>
          <c:orientation val="minMax"/>
        </c:scaling>
        <c:axPos val="b"/>
        <c:numFmt formatCode="General" sourceLinked="1"/>
        <c:majorTickMark val="none"/>
        <c:tickLblPos val="nextTo"/>
        <c:crossAx val="56709888"/>
        <c:crosses val="autoZero"/>
        <c:auto val="1"/>
        <c:lblAlgn val="ctr"/>
        <c:lblOffset val="100"/>
      </c:catAx>
      <c:valAx>
        <c:axId val="56709888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6691712"/>
        <c:crosses val="autoZero"/>
        <c:crossBetween val="between"/>
      </c:valAx>
    </c:plotArea>
    <c:plotVisOnly val="1"/>
    <c:dispBlanksAs val="span"/>
  </c:chart>
  <c:printSettings>
    <c:headerFooter/>
    <c:pageMargins b="0.75000000000000455" l="0.70000000000000062" r="0.70000000000000062" t="0.7500000000000045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115%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'Sandy B'!$C$14:$Q$14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'Sandy B'!$C$17:$Q$17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47784320"/>
        <c:axId val="47785856"/>
      </c:lineChart>
      <c:catAx>
        <c:axId val="47784320"/>
        <c:scaling>
          <c:orientation val="minMax"/>
        </c:scaling>
        <c:axPos val="b"/>
        <c:numFmt formatCode="General" sourceLinked="1"/>
        <c:majorTickMark val="none"/>
        <c:tickLblPos val="nextTo"/>
        <c:crossAx val="47785856"/>
        <c:crosses val="autoZero"/>
        <c:auto val="1"/>
        <c:lblAlgn val="ctr"/>
        <c:lblOffset val="100"/>
      </c:catAx>
      <c:valAx>
        <c:axId val="47785856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47784320"/>
        <c:crosses val="autoZero"/>
        <c:crossBetween val="between"/>
      </c:valAx>
    </c:plotArea>
    <c:plotVisOnly val="1"/>
    <c:dispBlanksAs val="span"/>
  </c:chart>
  <c:printSettings>
    <c:headerFooter/>
    <c:pageMargins b="0.75000000000000588" l="0.70000000000000062" r="0.70000000000000062" t="0.75000000000000588" header="0.30000000000000032" footer="0.3000000000000003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100%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'Damien F'!$C$9:$Q$9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'Damien F'!$C$12:$Q$12</c:f>
              <c:numCache>
                <c:formatCode>0%</c:formatCode>
                <c:ptCount val="15"/>
                <c:pt idx="0">
                  <c:v>0.96774193548387111</c:v>
                </c:pt>
                <c:pt idx="3">
                  <c:v>0.96774193548387111</c:v>
                </c:pt>
                <c:pt idx="6">
                  <c:v>0.89330024813895781</c:v>
                </c:pt>
                <c:pt idx="9">
                  <c:v>1.0098176718092566</c:v>
                </c:pt>
                <c:pt idx="12">
                  <c:v>1.0098176718092566</c:v>
                </c:pt>
              </c:numCache>
            </c:numRef>
          </c:val>
        </c:ser>
        <c:marker val="1"/>
        <c:axId val="56729984"/>
        <c:axId val="56731520"/>
      </c:lineChart>
      <c:catAx>
        <c:axId val="56729984"/>
        <c:scaling>
          <c:orientation val="minMax"/>
        </c:scaling>
        <c:axPos val="b"/>
        <c:numFmt formatCode="General" sourceLinked="1"/>
        <c:majorTickMark val="none"/>
        <c:tickLblPos val="nextTo"/>
        <c:crossAx val="56731520"/>
        <c:crosses val="autoZero"/>
        <c:auto val="1"/>
        <c:lblAlgn val="ctr"/>
        <c:lblOffset val="100"/>
      </c:catAx>
      <c:valAx>
        <c:axId val="56731520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6729984"/>
        <c:crosses val="autoZero"/>
        <c:crossBetween val="between"/>
      </c:valAx>
    </c:plotArea>
    <c:plotVisOnly val="1"/>
    <c:dispBlanksAs val="span"/>
  </c:chart>
  <c:printSettings>
    <c:headerFooter/>
    <c:pageMargins b="0.75000000000000455" l="0.70000000000000062" r="0.70000000000000062" t="0.75000000000000455" header="0.30000000000000032" footer="0.3000000000000003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115%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'Damien F'!$C$14:$Q$14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'Damien F'!$C$17:$Q$17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56743424"/>
        <c:axId val="56744960"/>
      </c:lineChart>
      <c:catAx>
        <c:axId val="56743424"/>
        <c:scaling>
          <c:orientation val="minMax"/>
        </c:scaling>
        <c:axPos val="b"/>
        <c:numFmt formatCode="General" sourceLinked="1"/>
        <c:majorTickMark val="none"/>
        <c:tickLblPos val="nextTo"/>
        <c:crossAx val="56744960"/>
        <c:crosses val="autoZero"/>
        <c:auto val="1"/>
        <c:lblAlgn val="ctr"/>
        <c:lblOffset val="100"/>
      </c:catAx>
      <c:valAx>
        <c:axId val="56744960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6743424"/>
        <c:crosses val="autoZero"/>
        <c:crossBetween val="between"/>
      </c:valAx>
    </c:plotArea>
    <c:plotVisOnly val="1"/>
    <c:dispBlanksAs val="span"/>
  </c:chart>
  <c:printSettings>
    <c:headerFooter/>
    <c:pageMargins b="0.75000000000000455" l="0.70000000000000062" r="0.70000000000000062" t="0.75000000000000455" header="0.30000000000000032" footer="0.3000000000000003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/>
    <c:plotArea>
      <c:layout/>
      <c:lineChart>
        <c:grouping val="standard"/>
        <c:ser>
          <c:idx val="0"/>
          <c:order val="0"/>
          <c:tx>
            <c:strRef>
              <c:f>'Damien F'!$B$29</c:f>
              <c:strCache>
                <c:ptCount val="1"/>
                <c:pt idx="0">
                  <c:v>% VMA</c:v>
                </c:pt>
              </c:strCache>
            </c:strRef>
          </c:tx>
          <c:marker>
            <c:symbol val="none"/>
          </c:marker>
          <c:val>
            <c:numRef>
              <c:f>('Damien F'!$C$29:$Q$29,'Damien F'!$C$34:$Q$34)</c:f>
              <c:numCache>
                <c:formatCode>0%</c:formatCode>
                <c:ptCount val="30"/>
                <c:pt idx="0">
                  <c:v>0.91440182880365772</c:v>
                </c:pt>
                <c:pt idx="3">
                  <c:v>0.86988039144617624</c:v>
                </c:pt>
                <c:pt idx="6">
                  <c:v>0.78731547293603055</c:v>
                </c:pt>
                <c:pt idx="9">
                  <c:v>0.77419354838709675</c:v>
                </c:pt>
                <c:pt idx="12">
                  <c:v>0.84457478005865094</c:v>
                </c:pt>
                <c:pt idx="15">
                  <c:v>0.92903225806451617</c:v>
                </c:pt>
                <c:pt idx="18">
                  <c:v>0.77419354838709675</c:v>
                </c:pt>
                <c:pt idx="21">
                  <c:v>0.86021505376344087</c:v>
                </c:pt>
                <c:pt idx="24">
                  <c:v>0.80645161290322576</c:v>
                </c:pt>
                <c:pt idx="27">
                  <c:v>0.81494057724957558</c:v>
                </c:pt>
              </c:numCache>
            </c:numRef>
          </c:val>
        </c:ser>
        <c:marker val="1"/>
        <c:axId val="56842880"/>
        <c:axId val="56861056"/>
      </c:lineChart>
      <c:catAx>
        <c:axId val="56842880"/>
        <c:scaling>
          <c:orientation val="minMax"/>
        </c:scaling>
        <c:delete val="1"/>
        <c:axPos val="b"/>
        <c:majorTickMark val="none"/>
        <c:tickLblPos val="none"/>
        <c:crossAx val="56861056"/>
        <c:crosses val="autoZero"/>
        <c:auto val="1"/>
        <c:lblAlgn val="ctr"/>
        <c:lblOffset val="100"/>
      </c:catAx>
      <c:valAx>
        <c:axId val="56861056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56842880"/>
        <c:crosses val="autoZero"/>
        <c:crossBetween val="between"/>
      </c:valAx>
    </c:plotArea>
    <c:plotVisOnly val="1"/>
    <c:dispBlanksAs val="span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85%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'Louise F'!$C$4:$Q$4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'Louise F'!$C$7:$Q$7</c:f>
              <c:numCache>
                <c:formatCode>0%</c:formatCode>
                <c:ptCount val="15"/>
                <c:pt idx="0">
                  <c:v>0.89440993788819878</c:v>
                </c:pt>
                <c:pt idx="3">
                  <c:v>0.97826086956521741</c:v>
                </c:pt>
                <c:pt idx="6">
                  <c:v>1.1180124223602486</c:v>
                </c:pt>
                <c:pt idx="9">
                  <c:v>0.80267558528428107</c:v>
                </c:pt>
                <c:pt idx="12">
                  <c:v>1.0098176718092566</c:v>
                </c:pt>
              </c:numCache>
            </c:numRef>
          </c:val>
        </c:ser>
        <c:marker val="1"/>
        <c:axId val="56942592"/>
        <c:axId val="56944128"/>
      </c:lineChart>
      <c:catAx>
        <c:axId val="56942592"/>
        <c:scaling>
          <c:orientation val="minMax"/>
        </c:scaling>
        <c:axPos val="b"/>
        <c:numFmt formatCode="General" sourceLinked="1"/>
        <c:majorTickMark val="none"/>
        <c:tickLblPos val="nextTo"/>
        <c:crossAx val="56944128"/>
        <c:crosses val="autoZero"/>
        <c:auto val="1"/>
        <c:lblAlgn val="ctr"/>
        <c:lblOffset val="100"/>
      </c:catAx>
      <c:valAx>
        <c:axId val="56944128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6942592"/>
        <c:crosses val="autoZero"/>
        <c:crossBetween val="between"/>
      </c:valAx>
    </c:plotArea>
    <c:plotVisOnly val="1"/>
    <c:dispBlanksAs val="span"/>
  </c:chart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100%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'Louise F'!$C$9:$Q$9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'Louise F'!$C$12:$Q$12</c:f>
              <c:numCache>
                <c:formatCode>0%</c:formatCode>
                <c:ptCount val="15"/>
                <c:pt idx="0">
                  <c:v>0.78260869565217395</c:v>
                </c:pt>
                <c:pt idx="3">
                  <c:v>0.80267558528428107</c:v>
                </c:pt>
                <c:pt idx="6">
                  <c:v>0.89440993788819878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56779904"/>
        <c:axId val="56781440"/>
      </c:lineChart>
      <c:catAx>
        <c:axId val="56779904"/>
        <c:scaling>
          <c:orientation val="minMax"/>
        </c:scaling>
        <c:axPos val="b"/>
        <c:numFmt formatCode="General" sourceLinked="1"/>
        <c:majorTickMark val="none"/>
        <c:tickLblPos val="nextTo"/>
        <c:crossAx val="56781440"/>
        <c:crosses val="autoZero"/>
        <c:auto val="1"/>
        <c:lblAlgn val="ctr"/>
        <c:lblOffset val="100"/>
      </c:catAx>
      <c:valAx>
        <c:axId val="56781440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6779904"/>
        <c:crosses val="autoZero"/>
        <c:crossBetween val="between"/>
      </c:valAx>
    </c:plotArea>
    <c:plotVisOnly val="1"/>
    <c:dispBlanksAs val="span"/>
  </c:chart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115%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'Louise F'!$C$14:$Q$14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'Louise F'!$C$17:$Q$17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56805632"/>
        <c:axId val="56950784"/>
      </c:lineChart>
      <c:catAx>
        <c:axId val="56805632"/>
        <c:scaling>
          <c:orientation val="minMax"/>
        </c:scaling>
        <c:axPos val="b"/>
        <c:numFmt formatCode="General" sourceLinked="1"/>
        <c:majorTickMark val="none"/>
        <c:tickLblPos val="nextTo"/>
        <c:crossAx val="56950784"/>
        <c:crosses val="autoZero"/>
        <c:auto val="1"/>
        <c:lblAlgn val="ctr"/>
        <c:lblOffset val="100"/>
      </c:catAx>
      <c:valAx>
        <c:axId val="56950784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6805632"/>
        <c:crosses val="autoZero"/>
        <c:crossBetween val="between"/>
      </c:valAx>
    </c:plotArea>
    <c:plotVisOnly val="1"/>
    <c:dispBlanksAs val="span"/>
  </c:chart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/>
    <c:plotArea>
      <c:layout/>
      <c:lineChart>
        <c:grouping val="standard"/>
        <c:ser>
          <c:idx val="0"/>
          <c:order val="0"/>
          <c:tx>
            <c:strRef>
              <c:f>'Louise F'!$B$29</c:f>
              <c:strCache>
                <c:ptCount val="1"/>
                <c:pt idx="0">
                  <c:v>% VMA</c:v>
                </c:pt>
              </c:strCache>
            </c:strRef>
          </c:tx>
          <c:marker>
            <c:symbol val="none"/>
          </c:marker>
          <c:val>
            <c:numRef>
              <c:f>('Louise F'!$C$29:$Q$29,'Louise F'!$C$34:$Q$34)</c:f>
              <c:numCache>
                <c:formatCode>0%</c:formatCode>
                <c:ptCount val="30"/>
                <c:pt idx="0">
                  <c:v>0.86956521739130432</c:v>
                </c:pt>
                <c:pt idx="3">
                  <c:v>0.89440993788819878</c:v>
                </c:pt>
                <c:pt idx="6">
                  <c:v>0.84606345475910694</c:v>
                </c:pt>
                <c:pt idx="9">
                  <c:v>0.78260869565217395</c:v>
                </c:pt>
                <c:pt idx="12">
                  <c:v>0.92071611253196939</c:v>
                </c:pt>
              </c:numCache>
            </c:numRef>
          </c:val>
        </c:ser>
        <c:marker val="1"/>
        <c:axId val="56958336"/>
        <c:axId val="56980608"/>
      </c:lineChart>
      <c:catAx>
        <c:axId val="56958336"/>
        <c:scaling>
          <c:orientation val="minMax"/>
        </c:scaling>
        <c:delete val="1"/>
        <c:axPos val="b"/>
        <c:majorTickMark val="none"/>
        <c:tickLblPos val="none"/>
        <c:crossAx val="56980608"/>
        <c:crosses val="autoZero"/>
        <c:auto val="1"/>
        <c:lblAlgn val="ctr"/>
        <c:lblOffset val="100"/>
      </c:catAx>
      <c:valAx>
        <c:axId val="56980608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56958336"/>
        <c:crosses val="autoZero"/>
        <c:crossBetween val="between"/>
      </c:valAx>
    </c:plotArea>
    <c:plotVisOnly val="1"/>
    <c:dispBlanksAs val="span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85%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'Kévin F'!$C$4:$Q$4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'Kévin F'!$C$7:$Q$7</c:f>
              <c:numCache>
                <c:formatCode>0%</c:formatCode>
                <c:ptCount val="15"/>
                <c:pt idx="0">
                  <c:v>1.0256410256410258</c:v>
                </c:pt>
                <c:pt idx="3">
                  <c:v>0.88888888888888884</c:v>
                </c:pt>
                <c:pt idx="6">
                  <c:v>0.80808080808080818</c:v>
                </c:pt>
                <c:pt idx="9">
                  <c:v>0.83333333333333337</c:v>
                </c:pt>
                <c:pt idx="12">
                  <c:v>0.68376068376068388</c:v>
                </c:pt>
              </c:numCache>
            </c:numRef>
          </c:val>
        </c:ser>
        <c:marker val="1"/>
        <c:axId val="57139968"/>
        <c:axId val="57141504"/>
      </c:lineChart>
      <c:catAx>
        <c:axId val="57139968"/>
        <c:scaling>
          <c:orientation val="minMax"/>
        </c:scaling>
        <c:axPos val="b"/>
        <c:numFmt formatCode="General" sourceLinked="1"/>
        <c:majorTickMark val="none"/>
        <c:tickLblPos val="nextTo"/>
        <c:crossAx val="57141504"/>
        <c:crosses val="autoZero"/>
        <c:auto val="1"/>
        <c:lblAlgn val="ctr"/>
        <c:lblOffset val="100"/>
      </c:catAx>
      <c:valAx>
        <c:axId val="57141504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7139968"/>
        <c:crosses val="autoZero"/>
        <c:crossBetween val="between"/>
      </c:valAx>
    </c:plotArea>
    <c:plotVisOnly val="1"/>
    <c:dispBlanksAs val="span"/>
  </c:chart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100%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'Kévin F'!$C$9:$Q$9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'Kévin F'!$C$12:$Q$12</c:f>
              <c:numCache>
                <c:formatCode>0%</c:formatCode>
                <c:ptCount val="15"/>
                <c:pt idx="0">
                  <c:v>0.88888888888888884</c:v>
                </c:pt>
                <c:pt idx="3">
                  <c:v>0.88888888888888884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57034624"/>
        <c:axId val="57036160"/>
      </c:lineChart>
      <c:catAx>
        <c:axId val="57034624"/>
        <c:scaling>
          <c:orientation val="minMax"/>
        </c:scaling>
        <c:axPos val="b"/>
        <c:numFmt formatCode="General" sourceLinked="1"/>
        <c:majorTickMark val="none"/>
        <c:tickLblPos val="nextTo"/>
        <c:crossAx val="57036160"/>
        <c:crosses val="autoZero"/>
        <c:auto val="1"/>
        <c:lblAlgn val="ctr"/>
        <c:lblOffset val="100"/>
      </c:catAx>
      <c:valAx>
        <c:axId val="57036160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7034624"/>
        <c:crosses val="autoZero"/>
        <c:crossBetween val="between"/>
      </c:valAx>
    </c:plotArea>
    <c:plotVisOnly val="1"/>
    <c:dispBlanksAs val="span"/>
  </c:chart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115%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'Kévin F'!$C$14:$Q$14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'Kévin F'!$C$17:$Q$17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55581696"/>
        <c:axId val="55587584"/>
      </c:lineChart>
      <c:catAx>
        <c:axId val="55581696"/>
        <c:scaling>
          <c:orientation val="minMax"/>
        </c:scaling>
        <c:axPos val="b"/>
        <c:numFmt formatCode="General" sourceLinked="1"/>
        <c:majorTickMark val="none"/>
        <c:tickLblPos val="nextTo"/>
        <c:crossAx val="55587584"/>
        <c:crosses val="autoZero"/>
        <c:auto val="1"/>
        <c:lblAlgn val="ctr"/>
        <c:lblOffset val="100"/>
      </c:catAx>
      <c:valAx>
        <c:axId val="55587584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5581696"/>
        <c:crosses val="autoZero"/>
        <c:crossBetween val="between"/>
      </c:valAx>
    </c:plotArea>
    <c:plotVisOnly val="1"/>
    <c:dispBlanksAs val="span"/>
  </c:chart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/>
    <c:plotArea>
      <c:layout/>
      <c:lineChart>
        <c:grouping val="standard"/>
        <c:ser>
          <c:idx val="0"/>
          <c:order val="0"/>
          <c:tx>
            <c:strRef>
              <c:f>'Sandy B'!$B$29</c:f>
              <c:strCache>
                <c:ptCount val="1"/>
                <c:pt idx="0">
                  <c:v>% VMA</c:v>
                </c:pt>
              </c:strCache>
            </c:strRef>
          </c:tx>
          <c:marker>
            <c:symbol val="none"/>
          </c:marker>
          <c:val>
            <c:numRef>
              <c:f>('Sandy B'!$C$29:$Q$29,'Sandy B'!$C$34:$Q$34)</c:f>
              <c:numCache>
                <c:formatCode>0%</c:formatCode>
                <c:ptCount val="30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  <c:pt idx="15">
                  <c:v>0</c:v>
                </c:pt>
                <c:pt idx="18">
                  <c:v>0</c:v>
                </c:pt>
                <c:pt idx="21">
                  <c:v>0</c:v>
                </c:pt>
                <c:pt idx="24">
                  <c:v>0</c:v>
                </c:pt>
                <c:pt idx="27">
                  <c:v>0</c:v>
                </c:pt>
              </c:numCache>
            </c:numRef>
          </c:val>
        </c:ser>
        <c:marker val="1"/>
        <c:axId val="47805952"/>
        <c:axId val="47807488"/>
      </c:lineChart>
      <c:catAx>
        <c:axId val="47805952"/>
        <c:scaling>
          <c:orientation val="minMax"/>
        </c:scaling>
        <c:delete val="1"/>
        <c:axPos val="b"/>
        <c:majorTickMark val="none"/>
        <c:tickLblPos val="none"/>
        <c:crossAx val="47807488"/>
        <c:crosses val="autoZero"/>
        <c:auto val="1"/>
        <c:lblAlgn val="ctr"/>
        <c:lblOffset val="100"/>
      </c:catAx>
      <c:valAx>
        <c:axId val="47807488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47805952"/>
        <c:crosses val="autoZero"/>
        <c:crossBetween val="between"/>
      </c:valAx>
    </c:plotArea>
    <c:plotVisOnly val="1"/>
    <c:dispBlanksAs val="span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/>
    <c:plotArea>
      <c:layout/>
      <c:lineChart>
        <c:grouping val="standard"/>
        <c:ser>
          <c:idx val="0"/>
          <c:order val="0"/>
          <c:tx>
            <c:strRef>
              <c:f>'Kévin F'!$B$29</c:f>
              <c:strCache>
                <c:ptCount val="1"/>
                <c:pt idx="0">
                  <c:v>% VMA</c:v>
                </c:pt>
              </c:strCache>
            </c:strRef>
          </c:tx>
          <c:marker>
            <c:symbol val="none"/>
          </c:marker>
          <c:val>
            <c:numRef>
              <c:f>('Kévin F'!$C$29:$Q$29,'Kévin F'!$C$34:$Q$34)</c:f>
              <c:numCache>
                <c:formatCode>0%</c:formatCode>
                <c:ptCount val="30"/>
                <c:pt idx="0">
                  <c:v>1.1594202898550725</c:v>
                </c:pt>
                <c:pt idx="3">
                  <c:v>0.72072072072072069</c:v>
                </c:pt>
                <c:pt idx="6">
                  <c:v>0.86021505376344087</c:v>
                </c:pt>
                <c:pt idx="9">
                  <c:v>0.86021505376344087</c:v>
                </c:pt>
                <c:pt idx="15">
                  <c:v>1.0256410256410258</c:v>
                </c:pt>
                <c:pt idx="18">
                  <c:v>0.98765432098765438</c:v>
                </c:pt>
                <c:pt idx="21">
                  <c:v>0.98765432098765438</c:v>
                </c:pt>
              </c:numCache>
            </c:numRef>
          </c:val>
        </c:ser>
        <c:marker val="1"/>
        <c:axId val="55611776"/>
        <c:axId val="55613312"/>
      </c:lineChart>
      <c:catAx>
        <c:axId val="55611776"/>
        <c:scaling>
          <c:orientation val="minMax"/>
        </c:scaling>
        <c:delete val="1"/>
        <c:axPos val="b"/>
        <c:majorTickMark val="none"/>
        <c:tickLblPos val="none"/>
        <c:crossAx val="55613312"/>
        <c:crosses val="autoZero"/>
        <c:auto val="1"/>
        <c:lblAlgn val="ctr"/>
        <c:lblOffset val="100"/>
      </c:catAx>
      <c:valAx>
        <c:axId val="55613312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55611776"/>
        <c:crosses val="autoZero"/>
        <c:crossBetween val="between"/>
      </c:valAx>
    </c:plotArea>
    <c:plotVisOnly val="1"/>
    <c:dispBlanksAs val="span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85%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'Bastien G'!$C$4:$Q$4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'Bastien G'!$C$7:$Q$7</c:f>
              <c:numCache>
                <c:formatCode>0%</c:formatCode>
                <c:ptCount val="15"/>
                <c:pt idx="0">
                  <c:v>0.8035714285714286</c:v>
                </c:pt>
                <c:pt idx="3">
                  <c:v>0.8571428571428571</c:v>
                </c:pt>
                <c:pt idx="6">
                  <c:v>0.82949308755760376</c:v>
                </c:pt>
                <c:pt idx="9">
                  <c:v>0.91836734693877553</c:v>
                </c:pt>
                <c:pt idx="12">
                  <c:v>0.7142857142857143</c:v>
                </c:pt>
              </c:numCache>
            </c:numRef>
          </c:val>
        </c:ser>
        <c:marker val="1"/>
        <c:axId val="57304576"/>
        <c:axId val="57306112"/>
      </c:lineChart>
      <c:catAx>
        <c:axId val="57304576"/>
        <c:scaling>
          <c:orientation val="minMax"/>
        </c:scaling>
        <c:axPos val="b"/>
        <c:numFmt formatCode="General" sourceLinked="1"/>
        <c:majorTickMark val="none"/>
        <c:tickLblPos val="nextTo"/>
        <c:crossAx val="57306112"/>
        <c:crosses val="autoZero"/>
        <c:auto val="1"/>
        <c:lblAlgn val="ctr"/>
        <c:lblOffset val="100"/>
      </c:catAx>
      <c:valAx>
        <c:axId val="57306112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7304576"/>
        <c:crosses val="autoZero"/>
        <c:crossBetween val="between"/>
      </c:valAx>
    </c:plotArea>
    <c:plotVisOnly val="1"/>
    <c:dispBlanksAs val="span"/>
  </c:chart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100%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'Bastien G'!$C$9:$Q$9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'Bastien G'!$C$12:$Q$12</c:f>
              <c:numCache>
                <c:formatCode>0%</c:formatCode>
                <c:ptCount val="15"/>
                <c:pt idx="0">
                  <c:v>0.82949308755760376</c:v>
                </c:pt>
                <c:pt idx="3">
                  <c:v>0.8571428571428571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57412224"/>
        <c:axId val="57422208"/>
      </c:lineChart>
      <c:catAx>
        <c:axId val="57412224"/>
        <c:scaling>
          <c:orientation val="minMax"/>
        </c:scaling>
        <c:axPos val="b"/>
        <c:numFmt formatCode="General" sourceLinked="1"/>
        <c:majorTickMark val="none"/>
        <c:tickLblPos val="nextTo"/>
        <c:crossAx val="57422208"/>
        <c:crosses val="autoZero"/>
        <c:auto val="1"/>
        <c:lblAlgn val="ctr"/>
        <c:lblOffset val="100"/>
      </c:catAx>
      <c:valAx>
        <c:axId val="57422208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7412224"/>
        <c:crosses val="autoZero"/>
        <c:crossBetween val="between"/>
      </c:valAx>
    </c:plotArea>
    <c:plotVisOnly val="1"/>
    <c:dispBlanksAs val="span"/>
  </c:chart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115%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'Bastien G'!$C$14:$Q$14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'Bastien G'!$C$17:$Q$17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57438208"/>
        <c:axId val="57439744"/>
      </c:lineChart>
      <c:catAx>
        <c:axId val="57438208"/>
        <c:scaling>
          <c:orientation val="minMax"/>
        </c:scaling>
        <c:axPos val="b"/>
        <c:numFmt formatCode="General" sourceLinked="1"/>
        <c:majorTickMark val="none"/>
        <c:tickLblPos val="nextTo"/>
        <c:crossAx val="57439744"/>
        <c:crosses val="autoZero"/>
        <c:auto val="1"/>
        <c:lblAlgn val="ctr"/>
        <c:lblOffset val="100"/>
      </c:catAx>
      <c:valAx>
        <c:axId val="57439744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7438208"/>
        <c:crosses val="autoZero"/>
        <c:crossBetween val="between"/>
      </c:valAx>
    </c:plotArea>
    <c:plotVisOnly val="1"/>
    <c:dispBlanksAs val="span"/>
  </c:chart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/>
    <c:plotArea>
      <c:layout/>
      <c:lineChart>
        <c:grouping val="standard"/>
        <c:ser>
          <c:idx val="0"/>
          <c:order val="0"/>
          <c:tx>
            <c:strRef>
              <c:f>'Bastien G'!$B$29</c:f>
              <c:strCache>
                <c:ptCount val="1"/>
                <c:pt idx="0">
                  <c:v>% VMA</c:v>
                </c:pt>
              </c:strCache>
            </c:strRef>
          </c:tx>
          <c:marker>
            <c:symbol val="none"/>
          </c:marker>
          <c:val>
            <c:numRef>
              <c:f>('Bastien G'!$C$29:$Q$29,'Bastien G'!$C$34:$Q$34)</c:f>
              <c:numCache>
                <c:formatCode>0%</c:formatCode>
                <c:ptCount val="30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  <c:pt idx="15">
                  <c:v>0</c:v>
                </c:pt>
                <c:pt idx="18">
                  <c:v>0</c:v>
                </c:pt>
                <c:pt idx="21">
                  <c:v>0</c:v>
                </c:pt>
                <c:pt idx="24">
                  <c:v>0</c:v>
                </c:pt>
                <c:pt idx="27">
                  <c:v>0</c:v>
                </c:pt>
              </c:numCache>
            </c:numRef>
          </c:val>
        </c:ser>
        <c:marker val="1"/>
        <c:axId val="57472128"/>
        <c:axId val="57473664"/>
      </c:lineChart>
      <c:catAx>
        <c:axId val="57472128"/>
        <c:scaling>
          <c:orientation val="minMax"/>
        </c:scaling>
        <c:delete val="1"/>
        <c:axPos val="b"/>
        <c:majorTickMark val="none"/>
        <c:tickLblPos val="none"/>
        <c:crossAx val="57473664"/>
        <c:crosses val="autoZero"/>
        <c:auto val="1"/>
        <c:lblAlgn val="ctr"/>
        <c:lblOffset val="100"/>
      </c:catAx>
      <c:valAx>
        <c:axId val="57473664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57472128"/>
        <c:crosses val="autoZero"/>
        <c:crossBetween val="between"/>
      </c:valAx>
    </c:plotArea>
    <c:plotVisOnly val="1"/>
    <c:dispBlanksAs val="span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85%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'Camille LB'!$C$4:$Q$4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'Camille LB'!$C$7:$Q$7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57489664"/>
        <c:axId val="57516032"/>
      </c:lineChart>
      <c:catAx>
        <c:axId val="57489664"/>
        <c:scaling>
          <c:orientation val="minMax"/>
        </c:scaling>
        <c:axPos val="b"/>
        <c:numFmt formatCode="General" sourceLinked="1"/>
        <c:majorTickMark val="none"/>
        <c:tickLblPos val="nextTo"/>
        <c:crossAx val="57516032"/>
        <c:crosses val="autoZero"/>
        <c:auto val="1"/>
        <c:lblAlgn val="ctr"/>
        <c:lblOffset val="100"/>
      </c:catAx>
      <c:valAx>
        <c:axId val="57516032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7489664"/>
        <c:crosses val="autoZero"/>
        <c:crossBetween val="between"/>
      </c:valAx>
    </c:plotArea>
    <c:plotVisOnly val="1"/>
    <c:dispBlanksAs val="span"/>
  </c:chart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100%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'Camille LB'!$C$9:$Q$9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'Camille LB'!$C$12:$Q$12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57531776"/>
        <c:axId val="57541760"/>
      </c:lineChart>
      <c:catAx>
        <c:axId val="57531776"/>
        <c:scaling>
          <c:orientation val="minMax"/>
        </c:scaling>
        <c:axPos val="b"/>
        <c:numFmt formatCode="General" sourceLinked="1"/>
        <c:majorTickMark val="none"/>
        <c:tickLblPos val="nextTo"/>
        <c:crossAx val="57541760"/>
        <c:crosses val="autoZero"/>
        <c:auto val="1"/>
        <c:lblAlgn val="ctr"/>
        <c:lblOffset val="100"/>
      </c:catAx>
      <c:valAx>
        <c:axId val="57541760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7531776"/>
        <c:crosses val="autoZero"/>
        <c:crossBetween val="between"/>
      </c:valAx>
    </c:plotArea>
    <c:plotVisOnly val="1"/>
    <c:dispBlanksAs val="span"/>
  </c:chart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115%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'Camille LB'!$C$14:$Q$14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'Camille LB'!$C$17:$Q$17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57565952"/>
        <c:axId val="57567488"/>
      </c:lineChart>
      <c:catAx>
        <c:axId val="57565952"/>
        <c:scaling>
          <c:orientation val="minMax"/>
        </c:scaling>
        <c:axPos val="b"/>
        <c:numFmt formatCode="General" sourceLinked="1"/>
        <c:majorTickMark val="none"/>
        <c:tickLblPos val="nextTo"/>
        <c:crossAx val="57567488"/>
        <c:crosses val="autoZero"/>
        <c:auto val="1"/>
        <c:lblAlgn val="ctr"/>
        <c:lblOffset val="100"/>
      </c:catAx>
      <c:valAx>
        <c:axId val="57567488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7565952"/>
        <c:crosses val="autoZero"/>
        <c:crossBetween val="between"/>
      </c:valAx>
    </c:plotArea>
    <c:plotVisOnly val="1"/>
    <c:dispBlanksAs val="span"/>
  </c:chart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/>
    <c:plotArea>
      <c:layout/>
      <c:lineChart>
        <c:grouping val="standard"/>
        <c:ser>
          <c:idx val="0"/>
          <c:order val="0"/>
          <c:tx>
            <c:strRef>
              <c:f>'Camille LB'!$B$29</c:f>
              <c:strCache>
                <c:ptCount val="1"/>
                <c:pt idx="0">
                  <c:v>% VMA</c:v>
                </c:pt>
              </c:strCache>
            </c:strRef>
          </c:tx>
          <c:marker>
            <c:symbol val="none"/>
          </c:marker>
          <c:val>
            <c:numRef>
              <c:f>('Camille LB'!$C$29:$Q$29,'Camille LB'!$C$34:$Q$34)</c:f>
              <c:numCache>
                <c:formatCode>0%</c:formatCode>
                <c:ptCount val="30"/>
                <c:pt idx="0">
                  <c:v>0.97959183673469397</c:v>
                </c:pt>
                <c:pt idx="3">
                  <c:v>1.008403361344538</c:v>
                </c:pt>
                <c:pt idx="6">
                  <c:v>0.95238095238095233</c:v>
                </c:pt>
                <c:pt idx="15">
                  <c:v>0.87912087912087922</c:v>
                </c:pt>
                <c:pt idx="18">
                  <c:v>0.90225563909774442</c:v>
                </c:pt>
              </c:numCache>
            </c:numRef>
          </c:val>
        </c:ser>
        <c:marker val="1"/>
        <c:axId val="57595776"/>
        <c:axId val="57597312"/>
      </c:lineChart>
      <c:catAx>
        <c:axId val="57595776"/>
        <c:scaling>
          <c:orientation val="minMax"/>
        </c:scaling>
        <c:delete val="1"/>
        <c:axPos val="b"/>
        <c:majorTickMark val="none"/>
        <c:tickLblPos val="none"/>
        <c:crossAx val="57597312"/>
        <c:crosses val="autoZero"/>
        <c:auto val="1"/>
        <c:lblAlgn val="ctr"/>
        <c:lblOffset val="100"/>
      </c:catAx>
      <c:valAx>
        <c:axId val="57597312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57595776"/>
        <c:crosses val="autoZero"/>
        <c:crossBetween val="between"/>
      </c:valAx>
    </c:plotArea>
    <c:plotVisOnly val="1"/>
    <c:dispBlanksAs val="span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85%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'Léa M'!$C$4:$Q$4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'Léa M'!$C$7:$Q$7</c:f>
              <c:numCache>
                <c:formatCode>0%</c:formatCode>
                <c:ptCount val="15"/>
                <c:pt idx="0">
                  <c:v>1.2521739130434784</c:v>
                </c:pt>
                <c:pt idx="3">
                  <c:v>0.84705882352941186</c:v>
                </c:pt>
                <c:pt idx="6">
                  <c:v>0.82285714285714295</c:v>
                </c:pt>
                <c:pt idx="9">
                  <c:v>0.8</c:v>
                </c:pt>
                <c:pt idx="12">
                  <c:v>0.8727272727272728</c:v>
                </c:pt>
              </c:numCache>
            </c:numRef>
          </c:val>
        </c:ser>
        <c:marker val="1"/>
        <c:axId val="57723904"/>
        <c:axId val="57737984"/>
      </c:lineChart>
      <c:catAx>
        <c:axId val="57723904"/>
        <c:scaling>
          <c:orientation val="minMax"/>
        </c:scaling>
        <c:axPos val="b"/>
        <c:numFmt formatCode="General" sourceLinked="1"/>
        <c:majorTickMark val="none"/>
        <c:tickLblPos val="nextTo"/>
        <c:crossAx val="57737984"/>
        <c:crosses val="autoZero"/>
        <c:auto val="1"/>
        <c:lblAlgn val="ctr"/>
        <c:lblOffset val="100"/>
      </c:catAx>
      <c:valAx>
        <c:axId val="57737984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7723904"/>
        <c:crosses val="autoZero"/>
        <c:crossBetween val="between"/>
      </c:valAx>
    </c:plotArea>
    <c:plotVisOnly val="1"/>
    <c:dispBlanksAs val="span"/>
  </c:chart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85%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'Kévin B'!$C$4:$Q$4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'Kévin B'!$C$7:$Q$7</c:f>
              <c:numCache>
                <c:formatCode>0%</c:formatCode>
                <c:ptCount val="15"/>
                <c:pt idx="0">
                  <c:v>0.99310344827586206</c:v>
                </c:pt>
                <c:pt idx="3">
                  <c:v>0.99310344827586206</c:v>
                </c:pt>
                <c:pt idx="6">
                  <c:v>0.8727272727272728</c:v>
                </c:pt>
                <c:pt idx="9">
                  <c:v>0.92903225806451617</c:v>
                </c:pt>
                <c:pt idx="12">
                  <c:v>0.96</c:v>
                </c:pt>
              </c:numCache>
            </c:numRef>
          </c:val>
        </c:ser>
        <c:marker val="1"/>
        <c:axId val="54639232"/>
        <c:axId val="52638080"/>
      </c:lineChart>
      <c:catAx>
        <c:axId val="54639232"/>
        <c:scaling>
          <c:orientation val="minMax"/>
        </c:scaling>
        <c:axPos val="b"/>
        <c:numFmt formatCode="General" sourceLinked="1"/>
        <c:majorTickMark val="none"/>
        <c:tickLblPos val="nextTo"/>
        <c:crossAx val="52638080"/>
        <c:crosses val="autoZero"/>
        <c:auto val="1"/>
        <c:lblAlgn val="ctr"/>
        <c:lblOffset val="100"/>
      </c:catAx>
      <c:valAx>
        <c:axId val="52638080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4639232"/>
        <c:crosses val="autoZero"/>
        <c:crossBetween val="between"/>
      </c:valAx>
    </c:plotArea>
    <c:plotVisOnly val="1"/>
    <c:dispBlanksAs val="span"/>
  </c:chart>
  <c:printSettings>
    <c:headerFooter/>
    <c:pageMargins b="0.75000000000000566" l="0.70000000000000062" r="0.70000000000000062" t="0.75000000000000566" header="0.30000000000000032" footer="0.30000000000000032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100%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'Léa M'!$C$9:$Q$9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'Léa M'!$C$12:$Q$12</c:f>
              <c:numCache>
                <c:formatCode>0%</c:formatCode>
                <c:ptCount val="15"/>
                <c:pt idx="0">
                  <c:v>0.96</c:v>
                </c:pt>
                <c:pt idx="3">
                  <c:v>1.0285714285714287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57753984"/>
        <c:axId val="57755520"/>
      </c:lineChart>
      <c:catAx>
        <c:axId val="57753984"/>
        <c:scaling>
          <c:orientation val="minMax"/>
        </c:scaling>
        <c:axPos val="b"/>
        <c:numFmt formatCode="General" sourceLinked="1"/>
        <c:majorTickMark val="none"/>
        <c:tickLblPos val="nextTo"/>
        <c:crossAx val="57755520"/>
        <c:crosses val="autoZero"/>
        <c:auto val="1"/>
        <c:lblAlgn val="ctr"/>
        <c:lblOffset val="100"/>
      </c:catAx>
      <c:valAx>
        <c:axId val="57755520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7753984"/>
        <c:crosses val="autoZero"/>
        <c:crossBetween val="between"/>
      </c:valAx>
    </c:plotArea>
    <c:plotVisOnly val="1"/>
    <c:dispBlanksAs val="span"/>
  </c:chart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115%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'Léa M'!$C$14:$Q$14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'Léa M'!$C$17:$Q$17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57792000"/>
        <c:axId val="57793536"/>
      </c:lineChart>
      <c:catAx>
        <c:axId val="57792000"/>
        <c:scaling>
          <c:orientation val="minMax"/>
        </c:scaling>
        <c:axPos val="b"/>
        <c:numFmt formatCode="General" sourceLinked="1"/>
        <c:majorTickMark val="none"/>
        <c:tickLblPos val="nextTo"/>
        <c:crossAx val="57793536"/>
        <c:crosses val="autoZero"/>
        <c:auto val="1"/>
        <c:lblAlgn val="ctr"/>
        <c:lblOffset val="100"/>
      </c:catAx>
      <c:valAx>
        <c:axId val="57793536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7792000"/>
        <c:crosses val="autoZero"/>
        <c:crossBetween val="between"/>
      </c:valAx>
    </c:plotArea>
    <c:plotVisOnly val="1"/>
    <c:dispBlanksAs val="span"/>
  </c:chart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/>
    <c:plotArea>
      <c:layout/>
      <c:lineChart>
        <c:grouping val="standard"/>
        <c:ser>
          <c:idx val="0"/>
          <c:order val="0"/>
          <c:tx>
            <c:strRef>
              <c:f>'Léa M'!$B$29</c:f>
              <c:strCache>
                <c:ptCount val="1"/>
                <c:pt idx="0">
                  <c:v>% VMA</c:v>
                </c:pt>
              </c:strCache>
            </c:strRef>
          </c:tx>
          <c:marker>
            <c:symbol val="none"/>
          </c:marker>
          <c:val>
            <c:numRef>
              <c:f>('Léa M'!$C$29:$Q$29,'Léa M'!$C$34:$Q$34)</c:f>
              <c:numCache>
                <c:formatCode>0%</c:formatCode>
                <c:ptCount val="30"/>
                <c:pt idx="0">
                  <c:v>0.8727272727272728</c:v>
                </c:pt>
                <c:pt idx="3">
                  <c:v>0.84705882352941186</c:v>
                </c:pt>
                <c:pt idx="6">
                  <c:v>0.8727272727272728</c:v>
                </c:pt>
                <c:pt idx="15">
                  <c:v>0.92903225806451617</c:v>
                </c:pt>
                <c:pt idx="18">
                  <c:v>1.0285714285714287</c:v>
                </c:pt>
                <c:pt idx="21">
                  <c:v>0.96</c:v>
                </c:pt>
                <c:pt idx="24">
                  <c:v>1.0285714285714287</c:v>
                </c:pt>
              </c:numCache>
            </c:numRef>
          </c:val>
        </c:ser>
        <c:marker val="1"/>
        <c:axId val="57879168"/>
        <c:axId val="57897344"/>
      </c:lineChart>
      <c:catAx>
        <c:axId val="57879168"/>
        <c:scaling>
          <c:orientation val="minMax"/>
        </c:scaling>
        <c:delete val="1"/>
        <c:axPos val="b"/>
        <c:majorTickMark val="none"/>
        <c:tickLblPos val="none"/>
        <c:crossAx val="57897344"/>
        <c:crosses val="autoZero"/>
        <c:auto val="1"/>
        <c:lblAlgn val="ctr"/>
        <c:lblOffset val="100"/>
      </c:catAx>
      <c:valAx>
        <c:axId val="57897344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57879168"/>
        <c:crosses val="autoZero"/>
        <c:crossBetween val="between"/>
      </c:valAx>
    </c:plotArea>
    <c:plotVisOnly val="1"/>
    <c:dispBlanksAs val="span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85%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'Nicolas PH'!$C$4:$Q$4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'Nicolas PH'!$C$7:$Q$7</c:f>
              <c:numCache>
                <c:formatCode>0%</c:formatCode>
                <c:ptCount val="15"/>
                <c:pt idx="0">
                  <c:v>0.86538461538461542</c:v>
                </c:pt>
                <c:pt idx="3">
                  <c:v>0.95490716180371349</c:v>
                </c:pt>
                <c:pt idx="6">
                  <c:v>0.89330024813895781</c:v>
                </c:pt>
                <c:pt idx="9">
                  <c:v>0.89330024813895781</c:v>
                </c:pt>
                <c:pt idx="12">
                  <c:v>0.92307692307692313</c:v>
                </c:pt>
              </c:numCache>
            </c:numRef>
          </c:val>
        </c:ser>
        <c:marker val="1"/>
        <c:axId val="58318848"/>
        <c:axId val="58320384"/>
      </c:lineChart>
      <c:catAx>
        <c:axId val="58318848"/>
        <c:scaling>
          <c:orientation val="minMax"/>
        </c:scaling>
        <c:axPos val="b"/>
        <c:numFmt formatCode="General" sourceLinked="1"/>
        <c:majorTickMark val="none"/>
        <c:tickLblPos val="nextTo"/>
        <c:crossAx val="58320384"/>
        <c:crosses val="autoZero"/>
        <c:auto val="1"/>
        <c:lblAlgn val="ctr"/>
        <c:lblOffset val="100"/>
      </c:catAx>
      <c:valAx>
        <c:axId val="58320384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8318848"/>
        <c:crosses val="autoZero"/>
        <c:crossBetween val="between"/>
      </c:valAx>
    </c:plotArea>
    <c:plotVisOnly val="1"/>
    <c:dispBlanksAs val="span"/>
  </c:chart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100%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'Nicolas PH'!$C$9:$Q$9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'Nicolas PH'!$C$12:$Q$12</c:f>
              <c:numCache>
                <c:formatCode>0%</c:formatCode>
                <c:ptCount val="15"/>
                <c:pt idx="0">
                  <c:v>1.0256410256410258</c:v>
                </c:pt>
                <c:pt idx="3">
                  <c:v>1.153846153846154</c:v>
                </c:pt>
                <c:pt idx="6">
                  <c:v>1.0256410256410258</c:v>
                </c:pt>
                <c:pt idx="9">
                  <c:v>1.1076923076923078</c:v>
                </c:pt>
                <c:pt idx="12">
                  <c:v>1.2040133779264215</c:v>
                </c:pt>
              </c:numCache>
            </c:numRef>
          </c:val>
        </c:ser>
        <c:marker val="1"/>
        <c:axId val="57951360"/>
        <c:axId val="57952896"/>
      </c:lineChart>
      <c:catAx>
        <c:axId val="57951360"/>
        <c:scaling>
          <c:orientation val="minMax"/>
        </c:scaling>
        <c:axPos val="b"/>
        <c:numFmt formatCode="General" sourceLinked="1"/>
        <c:majorTickMark val="none"/>
        <c:tickLblPos val="nextTo"/>
        <c:crossAx val="57952896"/>
        <c:crosses val="autoZero"/>
        <c:auto val="1"/>
        <c:lblAlgn val="ctr"/>
        <c:lblOffset val="100"/>
      </c:catAx>
      <c:valAx>
        <c:axId val="57952896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7951360"/>
        <c:crosses val="autoZero"/>
        <c:crossBetween val="between"/>
      </c:valAx>
    </c:plotArea>
    <c:plotVisOnly val="1"/>
    <c:dispBlanksAs val="span"/>
  </c:chart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115%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'Nicolas PH'!$C$14:$Q$14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'Nicolas PH'!$C$17:$Q$17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57964800"/>
        <c:axId val="57978880"/>
      </c:lineChart>
      <c:catAx>
        <c:axId val="57964800"/>
        <c:scaling>
          <c:orientation val="minMax"/>
        </c:scaling>
        <c:axPos val="b"/>
        <c:numFmt formatCode="General" sourceLinked="1"/>
        <c:majorTickMark val="none"/>
        <c:tickLblPos val="nextTo"/>
        <c:crossAx val="57978880"/>
        <c:crosses val="autoZero"/>
        <c:auto val="1"/>
        <c:lblAlgn val="ctr"/>
        <c:lblOffset val="100"/>
      </c:catAx>
      <c:valAx>
        <c:axId val="57978880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7964800"/>
        <c:crosses val="autoZero"/>
        <c:crossBetween val="between"/>
      </c:valAx>
    </c:plotArea>
    <c:plotVisOnly val="1"/>
    <c:dispBlanksAs val="span"/>
  </c:chart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/>
    <c:plotArea>
      <c:layout/>
      <c:lineChart>
        <c:grouping val="standard"/>
        <c:ser>
          <c:idx val="0"/>
          <c:order val="0"/>
          <c:tx>
            <c:strRef>
              <c:f>'Nicolas PH'!$B$29</c:f>
              <c:strCache>
                <c:ptCount val="1"/>
                <c:pt idx="0">
                  <c:v>% VMA</c:v>
                </c:pt>
              </c:strCache>
            </c:strRef>
          </c:tx>
          <c:marker>
            <c:symbol val="none"/>
          </c:marker>
          <c:val>
            <c:numRef>
              <c:f>('Nicolas PH'!$C$29:$Q$29,'Nicolas PH'!$C$34:$Q$34)</c:f>
              <c:numCache>
                <c:formatCode>0%</c:formatCode>
                <c:ptCount val="30"/>
                <c:pt idx="0">
                  <c:v>0.95490716180371349</c:v>
                </c:pt>
                <c:pt idx="3">
                  <c:v>0.89330024813895781</c:v>
                </c:pt>
                <c:pt idx="6">
                  <c:v>0.86538461538461542</c:v>
                </c:pt>
                <c:pt idx="9">
                  <c:v>0.92307692307692313</c:v>
                </c:pt>
                <c:pt idx="12">
                  <c:v>0.79120879120879128</c:v>
                </c:pt>
                <c:pt idx="15">
                  <c:v>1.0650887573964498</c:v>
                </c:pt>
                <c:pt idx="18">
                  <c:v>0.98901098901098905</c:v>
                </c:pt>
                <c:pt idx="21">
                  <c:v>1.0650887573964498</c:v>
                </c:pt>
              </c:numCache>
            </c:numRef>
          </c:val>
        </c:ser>
        <c:marker val="1"/>
        <c:axId val="58662272"/>
        <c:axId val="58672256"/>
      </c:lineChart>
      <c:catAx>
        <c:axId val="58662272"/>
        <c:scaling>
          <c:orientation val="minMax"/>
        </c:scaling>
        <c:delete val="1"/>
        <c:axPos val="b"/>
        <c:majorTickMark val="none"/>
        <c:tickLblPos val="none"/>
        <c:crossAx val="58672256"/>
        <c:crosses val="autoZero"/>
        <c:auto val="1"/>
        <c:lblAlgn val="ctr"/>
        <c:lblOffset val="100"/>
      </c:catAx>
      <c:valAx>
        <c:axId val="58672256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58662272"/>
        <c:crosses val="autoZero"/>
        <c:crossBetween val="between"/>
      </c:valAx>
    </c:plotArea>
    <c:plotVisOnly val="1"/>
    <c:dispBlanksAs val="span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85%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'Aurélien P'!$C$4:$Q$4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'Aurélien P'!$C$7:$Q$7</c:f>
              <c:numCache>
                <c:formatCode>0%</c:formatCode>
                <c:ptCount val="15"/>
                <c:pt idx="0">
                  <c:v>0.65335753176043565</c:v>
                </c:pt>
                <c:pt idx="3">
                  <c:v>0.77586206896551724</c:v>
                </c:pt>
                <c:pt idx="6">
                  <c:v>0.77586206896551724</c:v>
                </c:pt>
                <c:pt idx="9">
                  <c:v>0.88669950738916259</c:v>
                </c:pt>
                <c:pt idx="12">
                  <c:v>0.82758620689655171</c:v>
                </c:pt>
              </c:numCache>
            </c:numRef>
          </c:val>
        </c:ser>
        <c:marker val="1"/>
        <c:axId val="58331904"/>
        <c:axId val="58333440"/>
      </c:lineChart>
      <c:catAx>
        <c:axId val="58331904"/>
        <c:scaling>
          <c:orientation val="minMax"/>
        </c:scaling>
        <c:axPos val="b"/>
        <c:numFmt formatCode="General" sourceLinked="1"/>
        <c:majorTickMark val="none"/>
        <c:tickLblPos val="nextTo"/>
        <c:crossAx val="58333440"/>
        <c:crosses val="autoZero"/>
        <c:auto val="1"/>
        <c:lblAlgn val="ctr"/>
        <c:lblOffset val="100"/>
      </c:catAx>
      <c:valAx>
        <c:axId val="58333440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8331904"/>
        <c:crosses val="autoZero"/>
        <c:crossBetween val="between"/>
      </c:valAx>
    </c:plotArea>
    <c:plotVisOnly val="1"/>
    <c:dispBlanksAs val="span"/>
  </c:chart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100%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'Aurélien P'!$C$9:$Q$9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'Aurélien P'!$C$12:$Q$12</c:f>
              <c:numCache>
                <c:formatCode>0%</c:formatCode>
                <c:ptCount val="15"/>
                <c:pt idx="0">
                  <c:v>0.85612366230677761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58378112"/>
        <c:axId val="58379648"/>
      </c:lineChart>
      <c:catAx>
        <c:axId val="58378112"/>
        <c:scaling>
          <c:orientation val="minMax"/>
        </c:scaling>
        <c:axPos val="b"/>
        <c:numFmt formatCode="General" sourceLinked="1"/>
        <c:majorTickMark val="none"/>
        <c:tickLblPos val="nextTo"/>
        <c:crossAx val="58379648"/>
        <c:crosses val="autoZero"/>
        <c:auto val="1"/>
        <c:lblAlgn val="ctr"/>
        <c:lblOffset val="100"/>
      </c:catAx>
      <c:valAx>
        <c:axId val="58379648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8378112"/>
        <c:crosses val="autoZero"/>
        <c:crossBetween val="between"/>
      </c:valAx>
    </c:plotArea>
    <c:plotVisOnly val="1"/>
    <c:dispBlanksAs val="span"/>
  </c:chart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115%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'Aurélien P'!$C$14:$Q$14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'Aurélien P'!$C$17:$Q$17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58788864"/>
        <c:axId val="58811136"/>
      </c:lineChart>
      <c:catAx>
        <c:axId val="58788864"/>
        <c:scaling>
          <c:orientation val="minMax"/>
        </c:scaling>
        <c:axPos val="b"/>
        <c:numFmt formatCode="General" sourceLinked="1"/>
        <c:majorTickMark val="none"/>
        <c:tickLblPos val="nextTo"/>
        <c:crossAx val="58811136"/>
        <c:crosses val="autoZero"/>
        <c:auto val="1"/>
        <c:lblAlgn val="ctr"/>
        <c:lblOffset val="100"/>
      </c:catAx>
      <c:valAx>
        <c:axId val="58811136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8788864"/>
        <c:crosses val="autoZero"/>
        <c:crossBetween val="between"/>
      </c:valAx>
    </c:plotArea>
    <c:plotVisOnly val="1"/>
    <c:dispBlanksAs val="span"/>
  </c:chart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100%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'Kévin B'!$C$9:$Q$9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'Kévin B'!$C$12:$Q$12</c:f>
              <c:numCache>
                <c:formatCode>0%</c:formatCode>
                <c:ptCount val="15"/>
                <c:pt idx="0">
                  <c:v>0.96</c:v>
                </c:pt>
                <c:pt idx="3">
                  <c:v>1.1520000000000001</c:v>
                </c:pt>
                <c:pt idx="6">
                  <c:v>1.0666666666666667</c:v>
                </c:pt>
                <c:pt idx="9">
                  <c:v>1.1076923076923078</c:v>
                </c:pt>
                <c:pt idx="12">
                  <c:v>1.0285714285714287</c:v>
                </c:pt>
              </c:numCache>
            </c:numRef>
          </c:val>
        </c:ser>
        <c:marker val="1"/>
        <c:axId val="52670464"/>
        <c:axId val="52672000"/>
      </c:lineChart>
      <c:catAx>
        <c:axId val="52670464"/>
        <c:scaling>
          <c:orientation val="minMax"/>
        </c:scaling>
        <c:axPos val="b"/>
        <c:numFmt formatCode="General" sourceLinked="1"/>
        <c:majorTickMark val="none"/>
        <c:tickLblPos val="nextTo"/>
        <c:crossAx val="52672000"/>
        <c:crosses val="autoZero"/>
        <c:auto val="1"/>
        <c:lblAlgn val="ctr"/>
        <c:lblOffset val="100"/>
      </c:catAx>
      <c:valAx>
        <c:axId val="52672000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2670464"/>
        <c:crosses val="autoZero"/>
        <c:crossBetween val="between"/>
      </c:valAx>
    </c:plotArea>
    <c:plotVisOnly val="1"/>
    <c:dispBlanksAs val="span"/>
  </c:chart>
  <c:printSettings>
    <c:headerFooter/>
    <c:pageMargins b="0.75000000000000566" l="0.70000000000000062" r="0.70000000000000062" t="0.75000000000000566" header="0.30000000000000032" footer="0.30000000000000032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/>
    <c:plotArea>
      <c:layout/>
      <c:lineChart>
        <c:grouping val="standard"/>
        <c:ser>
          <c:idx val="0"/>
          <c:order val="0"/>
          <c:tx>
            <c:strRef>
              <c:f>'Aurélien P'!$B$29</c:f>
              <c:strCache>
                <c:ptCount val="1"/>
                <c:pt idx="0">
                  <c:v>% VMA</c:v>
                </c:pt>
              </c:strCache>
            </c:strRef>
          </c:tx>
          <c:marker>
            <c:symbol val="none"/>
          </c:marker>
          <c:val>
            <c:numRef>
              <c:f>('Aurélien P'!$C$29:$Q$29,'Aurélien P'!$C$34:$Q$34)</c:f>
              <c:numCache>
                <c:formatCode>0%</c:formatCode>
                <c:ptCount val="30"/>
                <c:pt idx="0">
                  <c:v>0.82758620689655171</c:v>
                </c:pt>
                <c:pt idx="3">
                  <c:v>0.88669950738916259</c:v>
                </c:pt>
                <c:pt idx="6">
                  <c:v>0.88669950738916259</c:v>
                </c:pt>
                <c:pt idx="15">
                  <c:v>1.0344827586206897</c:v>
                </c:pt>
                <c:pt idx="18">
                  <c:v>1.0794602698650675</c:v>
                </c:pt>
                <c:pt idx="21">
                  <c:v>0.99310344827586206</c:v>
                </c:pt>
                <c:pt idx="24">
                  <c:v>1.0344827586206897</c:v>
                </c:pt>
              </c:numCache>
            </c:numRef>
          </c:val>
        </c:ser>
        <c:marker val="1"/>
        <c:axId val="58831232"/>
        <c:axId val="58832768"/>
      </c:lineChart>
      <c:catAx>
        <c:axId val="58831232"/>
        <c:scaling>
          <c:orientation val="minMax"/>
        </c:scaling>
        <c:delete val="1"/>
        <c:axPos val="b"/>
        <c:majorTickMark val="none"/>
        <c:tickLblPos val="none"/>
        <c:crossAx val="58832768"/>
        <c:crosses val="autoZero"/>
        <c:auto val="1"/>
        <c:lblAlgn val="ctr"/>
        <c:lblOffset val="100"/>
      </c:catAx>
      <c:valAx>
        <c:axId val="58832768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58831232"/>
        <c:crosses val="autoZero"/>
        <c:crossBetween val="between"/>
      </c:valAx>
    </c:plotArea>
    <c:plotVisOnly val="1"/>
    <c:dispBlanksAs val="span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85%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'Côme R'!$C$4:$Q$4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'Côme R'!$C$7:$Q$7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59188736"/>
        <c:axId val="59190272"/>
      </c:lineChart>
      <c:catAx>
        <c:axId val="59188736"/>
        <c:scaling>
          <c:orientation val="minMax"/>
        </c:scaling>
        <c:axPos val="b"/>
        <c:numFmt formatCode="General" sourceLinked="1"/>
        <c:majorTickMark val="none"/>
        <c:tickLblPos val="nextTo"/>
        <c:crossAx val="59190272"/>
        <c:crosses val="autoZero"/>
        <c:auto val="1"/>
        <c:lblAlgn val="ctr"/>
        <c:lblOffset val="100"/>
      </c:catAx>
      <c:valAx>
        <c:axId val="59190272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9188736"/>
        <c:crosses val="autoZero"/>
        <c:crossBetween val="between"/>
      </c:valAx>
    </c:plotArea>
    <c:plotVisOnly val="1"/>
    <c:dispBlanksAs val="span"/>
  </c:chart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100%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'Côme R'!$C$9:$Q$9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'Côme R'!$C$12:$Q$12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59206656"/>
        <c:axId val="59228928"/>
      </c:lineChart>
      <c:catAx>
        <c:axId val="59206656"/>
        <c:scaling>
          <c:orientation val="minMax"/>
        </c:scaling>
        <c:axPos val="b"/>
        <c:numFmt formatCode="General" sourceLinked="1"/>
        <c:majorTickMark val="none"/>
        <c:tickLblPos val="nextTo"/>
        <c:crossAx val="59228928"/>
        <c:crosses val="autoZero"/>
        <c:auto val="1"/>
        <c:lblAlgn val="ctr"/>
        <c:lblOffset val="100"/>
      </c:catAx>
      <c:valAx>
        <c:axId val="59228928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9206656"/>
        <c:crosses val="autoZero"/>
        <c:crossBetween val="between"/>
      </c:valAx>
    </c:plotArea>
    <c:plotVisOnly val="1"/>
    <c:dispBlanksAs val="span"/>
  </c:chart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115%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'Côme R'!$C$14:$Q$14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'Côme R'!$C$17:$Q$17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59064704"/>
        <c:axId val="59066240"/>
      </c:lineChart>
      <c:catAx>
        <c:axId val="59064704"/>
        <c:scaling>
          <c:orientation val="minMax"/>
        </c:scaling>
        <c:axPos val="b"/>
        <c:numFmt formatCode="General" sourceLinked="1"/>
        <c:majorTickMark val="none"/>
        <c:tickLblPos val="nextTo"/>
        <c:crossAx val="59066240"/>
        <c:crosses val="autoZero"/>
        <c:auto val="1"/>
        <c:lblAlgn val="ctr"/>
        <c:lblOffset val="100"/>
      </c:catAx>
      <c:valAx>
        <c:axId val="59066240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9064704"/>
        <c:crosses val="autoZero"/>
        <c:crossBetween val="between"/>
      </c:valAx>
    </c:plotArea>
    <c:plotVisOnly val="1"/>
    <c:dispBlanksAs val="span"/>
  </c:chart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/>
    <c:plotArea>
      <c:layout/>
      <c:lineChart>
        <c:grouping val="standard"/>
        <c:ser>
          <c:idx val="0"/>
          <c:order val="0"/>
          <c:tx>
            <c:strRef>
              <c:f>'Côme R'!$B$29</c:f>
              <c:strCache>
                <c:ptCount val="1"/>
                <c:pt idx="0">
                  <c:v>% VMA</c:v>
                </c:pt>
              </c:strCache>
            </c:strRef>
          </c:tx>
          <c:marker>
            <c:symbol val="none"/>
          </c:marker>
          <c:val>
            <c:numRef>
              <c:f>('Côme R'!$C$29:$Q$29,'Côme R'!$C$34:$Q$34)</c:f>
              <c:numCache>
                <c:formatCode>0%</c:formatCode>
                <c:ptCount val="30"/>
                <c:pt idx="0">
                  <c:v>0.95238095238095244</c:v>
                </c:pt>
                <c:pt idx="3">
                  <c:v>0.82949308755760376</c:v>
                </c:pt>
                <c:pt idx="6">
                  <c:v>0.82949308755760376</c:v>
                </c:pt>
                <c:pt idx="9">
                  <c:v>0.82949308755760376</c:v>
                </c:pt>
                <c:pt idx="15">
                  <c:v>1.0285714285714287</c:v>
                </c:pt>
                <c:pt idx="18">
                  <c:v>0.98901098901098905</c:v>
                </c:pt>
                <c:pt idx="21">
                  <c:v>0.98901098901098905</c:v>
                </c:pt>
              </c:numCache>
            </c:numRef>
          </c:val>
        </c:ser>
        <c:marker val="1"/>
        <c:axId val="59078144"/>
        <c:axId val="59079680"/>
      </c:lineChart>
      <c:catAx>
        <c:axId val="59078144"/>
        <c:scaling>
          <c:orientation val="minMax"/>
        </c:scaling>
        <c:delete val="1"/>
        <c:axPos val="b"/>
        <c:majorTickMark val="none"/>
        <c:tickLblPos val="none"/>
        <c:crossAx val="59079680"/>
        <c:crosses val="autoZero"/>
        <c:auto val="1"/>
        <c:lblAlgn val="ctr"/>
        <c:lblOffset val="100"/>
      </c:catAx>
      <c:valAx>
        <c:axId val="59079680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59078144"/>
        <c:crosses val="autoZero"/>
        <c:crossBetween val="between"/>
      </c:valAx>
    </c:plotArea>
    <c:plotVisOnly val="1"/>
    <c:dispBlanksAs val="span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85%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'Lysmée R'!$C$4:$Q$4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'Lysmée R'!$C$7:$Q$7</c:f>
              <c:numCache>
                <c:formatCode>0%</c:formatCode>
                <c:ptCount val="15"/>
                <c:pt idx="0">
                  <c:v>1.0714285714285714</c:v>
                </c:pt>
                <c:pt idx="3">
                  <c:v>1.1059907834101383</c:v>
                </c:pt>
                <c:pt idx="6">
                  <c:v>0.81632653061224492</c:v>
                </c:pt>
                <c:pt idx="9">
                  <c:v>0.77922077922077937</c:v>
                </c:pt>
                <c:pt idx="12">
                  <c:v>0.87912087912087922</c:v>
                </c:pt>
              </c:numCache>
            </c:numRef>
          </c:val>
        </c:ser>
        <c:marker val="1"/>
        <c:axId val="59275904"/>
        <c:axId val="59306368"/>
      </c:lineChart>
      <c:catAx>
        <c:axId val="59275904"/>
        <c:scaling>
          <c:orientation val="minMax"/>
        </c:scaling>
        <c:axPos val="b"/>
        <c:numFmt formatCode="General" sourceLinked="1"/>
        <c:majorTickMark val="none"/>
        <c:tickLblPos val="nextTo"/>
        <c:crossAx val="59306368"/>
        <c:crosses val="autoZero"/>
        <c:auto val="1"/>
        <c:lblAlgn val="ctr"/>
        <c:lblOffset val="100"/>
      </c:catAx>
      <c:valAx>
        <c:axId val="59306368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9275904"/>
        <c:crosses val="autoZero"/>
        <c:crossBetween val="between"/>
      </c:valAx>
    </c:plotArea>
    <c:plotVisOnly val="1"/>
    <c:dispBlanksAs val="span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100%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'Lysmée R'!$C$9:$Q$9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'Lysmée R'!$C$12:$Q$12</c:f>
              <c:numCache>
                <c:formatCode>0%</c:formatCode>
                <c:ptCount val="15"/>
                <c:pt idx="0">
                  <c:v>1.0714285714285714</c:v>
                </c:pt>
                <c:pt idx="3">
                  <c:v>1.1428571428571428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65757184"/>
        <c:axId val="65758720"/>
      </c:lineChart>
      <c:catAx>
        <c:axId val="65757184"/>
        <c:scaling>
          <c:orientation val="minMax"/>
        </c:scaling>
        <c:axPos val="b"/>
        <c:numFmt formatCode="General" sourceLinked="1"/>
        <c:majorTickMark val="none"/>
        <c:tickLblPos val="nextTo"/>
        <c:crossAx val="65758720"/>
        <c:crosses val="autoZero"/>
        <c:auto val="1"/>
        <c:lblAlgn val="ctr"/>
        <c:lblOffset val="100"/>
      </c:catAx>
      <c:valAx>
        <c:axId val="65758720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65757184"/>
        <c:crosses val="autoZero"/>
        <c:crossBetween val="between"/>
      </c:valAx>
    </c:plotArea>
    <c:plotVisOnly val="1"/>
    <c:dispBlanksAs val="span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115%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'Lysmée R'!$C$14:$Q$14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'Lysmée R'!$C$17:$Q$17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65778816"/>
        <c:axId val="65780352"/>
      </c:lineChart>
      <c:catAx>
        <c:axId val="65778816"/>
        <c:scaling>
          <c:orientation val="minMax"/>
        </c:scaling>
        <c:axPos val="b"/>
        <c:numFmt formatCode="General" sourceLinked="1"/>
        <c:majorTickMark val="none"/>
        <c:tickLblPos val="nextTo"/>
        <c:crossAx val="65780352"/>
        <c:crosses val="autoZero"/>
        <c:auto val="1"/>
        <c:lblAlgn val="ctr"/>
        <c:lblOffset val="100"/>
      </c:catAx>
      <c:valAx>
        <c:axId val="65780352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65778816"/>
        <c:crosses val="autoZero"/>
        <c:crossBetween val="between"/>
      </c:valAx>
    </c:plotArea>
    <c:plotVisOnly val="1"/>
    <c:dispBlanksAs val="span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/>
    <c:plotArea>
      <c:layout/>
      <c:lineChart>
        <c:grouping val="standard"/>
        <c:ser>
          <c:idx val="0"/>
          <c:order val="0"/>
          <c:tx>
            <c:strRef>
              <c:f>'Lysmée R'!$B$29</c:f>
              <c:strCache>
                <c:ptCount val="1"/>
                <c:pt idx="0">
                  <c:v>% VMA</c:v>
                </c:pt>
              </c:strCache>
            </c:strRef>
          </c:tx>
          <c:marker>
            <c:symbol val="none"/>
          </c:marker>
          <c:val>
            <c:numRef>
              <c:f>('Lysmée R'!$C$29:$Q$29,'Lysmée R'!$C$34:$Q$34)</c:f>
              <c:numCache>
                <c:formatCode>0%</c:formatCode>
                <c:ptCount val="30"/>
                <c:pt idx="0">
                  <c:v>0.79734219269103002</c:v>
                </c:pt>
                <c:pt idx="3">
                  <c:v>0.81632653061224492</c:v>
                </c:pt>
                <c:pt idx="6">
                  <c:v>0.79734219269103002</c:v>
                </c:pt>
                <c:pt idx="15">
                  <c:v>0.97959183673469397</c:v>
                </c:pt>
                <c:pt idx="18">
                  <c:v>1.008403361344538</c:v>
                </c:pt>
                <c:pt idx="21">
                  <c:v>1.008403361344538</c:v>
                </c:pt>
              </c:numCache>
            </c:numRef>
          </c:val>
        </c:ser>
        <c:marker val="1"/>
        <c:axId val="65874176"/>
        <c:axId val="65875968"/>
      </c:lineChart>
      <c:catAx>
        <c:axId val="65874176"/>
        <c:scaling>
          <c:orientation val="minMax"/>
        </c:scaling>
        <c:delete val="1"/>
        <c:axPos val="b"/>
        <c:majorTickMark val="none"/>
        <c:tickLblPos val="none"/>
        <c:crossAx val="65875968"/>
        <c:crosses val="autoZero"/>
        <c:auto val="1"/>
        <c:lblAlgn val="ctr"/>
        <c:lblOffset val="100"/>
      </c:catAx>
      <c:valAx>
        <c:axId val="65875968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65874176"/>
        <c:crosses val="autoZero"/>
        <c:crossBetween val="between"/>
      </c:valAx>
    </c:plotArea>
    <c:plotVisOnly val="1"/>
    <c:dispBlanksAs val="span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85%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'Clara S'!$C$4:$Q$4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'Clara S'!$C$7:$Q$7</c:f>
              <c:numCache>
                <c:formatCode>0%</c:formatCode>
                <c:ptCount val="15"/>
                <c:pt idx="0">
                  <c:v>0.88452088452088451</c:v>
                </c:pt>
                <c:pt idx="3">
                  <c:v>1.0557184750733137</c:v>
                </c:pt>
                <c:pt idx="6">
                  <c:v>1.0227272727272727</c:v>
                </c:pt>
                <c:pt idx="9">
                  <c:v>0.93506493506493515</c:v>
                </c:pt>
                <c:pt idx="12">
                  <c:v>0.99173553719008278</c:v>
                </c:pt>
              </c:numCache>
            </c:numRef>
          </c:val>
        </c:ser>
        <c:marker val="1"/>
        <c:axId val="65809792"/>
        <c:axId val="65848448"/>
      </c:lineChart>
      <c:catAx>
        <c:axId val="65809792"/>
        <c:scaling>
          <c:orientation val="minMax"/>
        </c:scaling>
        <c:axPos val="b"/>
        <c:numFmt formatCode="General" sourceLinked="1"/>
        <c:majorTickMark val="none"/>
        <c:tickLblPos val="nextTo"/>
        <c:crossAx val="65848448"/>
        <c:crosses val="autoZero"/>
        <c:auto val="1"/>
        <c:lblAlgn val="ctr"/>
        <c:lblOffset val="100"/>
      </c:catAx>
      <c:valAx>
        <c:axId val="65848448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65809792"/>
        <c:crosses val="autoZero"/>
        <c:crossBetween val="between"/>
      </c:valAx>
    </c:plotArea>
    <c:plotVisOnly val="1"/>
    <c:dispBlanksAs val="span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115%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'Kévin B'!$C$14:$Q$14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'Kévin B'!$C$17:$Q$17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54731904"/>
        <c:axId val="54733440"/>
      </c:lineChart>
      <c:catAx>
        <c:axId val="54731904"/>
        <c:scaling>
          <c:orientation val="minMax"/>
        </c:scaling>
        <c:axPos val="b"/>
        <c:numFmt formatCode="General" sourceLinked="1"/>
        <c:majorTickMark val="none"/>
        <c:tickLblPos val="nextTo"/>
        <c:crossAx val="54733440"/>
        <c:crosses val="autoZero"/>
        <c:auto val="1"/>
        <c:lblAlgn val="ctr"/>
        <c:lblOffset val="100"/>
      </c:catAx>
      <c:valAx>
        <c:axId val="54733440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4731904"/>
        <c:crosses val="autoZero"/>
        <c:crossBetween val="between"/>
      </c:valAx>
    </c:plotArea>
    <c:plotVisOnly val="1"/>
    <c:dispBlanksAs val="span"/>
  </c:chart>
  <c:printSettings>
    <c:headerFooter/>
    <c:pageMargins b="0.75000000000000566" l="0.70000000000000062" r="0.70000000000000062" t="0.75000000000000566" header="0.30000000000000032" footer="0.30000000000000032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100%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'Clara S'!$C$9:$Q$9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'Clara S'!$C$12:$Q$12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65839872"/>
        <c:axId val="65841408"/>
      </c:lineChart>
      <c:catAx>
        <c:axId val="65839872"/>
        <c:scaling>
          <c:orientation val="minMax"/>
        </c:scaling>
        <c:axPos val="b"/>
        <c:numFmt formatCode="General" sourceLinked="1"/>
        <c:majorTickMark val="none"/>
        <c:tickLblPos val="nextTo"/>
        <c:crossAx val="65841408"/>
        <c:crosses val="autoZero"/>
        <c:auto val="1"/>
        <c:lblAlgn val="ctr"/>
        <c:lblOffset val="100"/>
      </c:catAx>
      <c:valAx>
        <c:axId val="65841408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65839872"/>
        <c:crosses val="autoZero"/>
        <c:crossBetween val="between"/>
      </c:valAx>
    </c:plotArea>
    <c:plotVisOnly val="1"/>
    <c:dispBlanksAs val="span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115%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'Clara S'!$C$14:$Q$14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'Clara S'!$C$17:$Q$17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65955712"/>
        <c:axId val="65957248"/>
      </c:lineChart>
      <c:catAx>
        <c:axId val="65955712"/>
        <c:scaling>
          <c:orientation val="minMax"/>
        </c:scaling>
        <c:axPos val="b"/>
        <c:numFmt formatCode="General" sourceLinked="1"/>
        <c:majorTickMark val="none"/>
        <c:tickLblPos val="nextTo"/>
        <c:crossAx val="65957248"/>
        <c:crosses val="autoZero"/>
        <c:auto val="1"/>
        <c:lblAlgn val="ctr"/>
        <c:lblOffset val="100"/>
      </c:catAx>
      <c:valAx>
        <c:axId val="65957248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65955712"/>
        <c:crosses val="autoZero"/>
        <c:crossBetween val="between"/>
      </c:valAx>
    </c:plotArea>
    <c:plotVisOnly val="1"/>
    <c:dispBlanksAs val="span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/>
    <c:plotArea>
      <c:layout/>
      <c:lineChart>
        <c:grouping val="standard"/>
        <c:ser>
          <c:idx val="0"/>
          <c:order val="0"/>
          <c:tx>
            <c:strRef>
              <c:f>'Clara S'!$B$29</c:f>
              <c:strCache>
                <c:ptCount val="1"/>
                <c:pt idx="0">
                  <c:v>% VMA</c:v>
                </c:pt>
              </c:strCache>
            </c:strRef>
          </c:tx>
          <c:marker>
            <c:symbol val="none"/>
          </c:marker>
          <c:val>
            <c:numRef>
              <c:f>('Clara S'!$C$29:$Q$29,'Clara S'!$C$34:$Q$34)</c:f>
              <c:numCache>
                <c:formatCode>0%</c:formatCode>
                <c:ptCount val="30"/>
                <c:pt idx="0">
                  <c:v>0.86124401913875603</c:v>
                </c:pt>
                <c:pt idx="3">
                  <c:v>1.0557184750733137</c:v>
                </c:pt>
                <c:pt idx="6">
                  <c:v>1.0557184750733137</c:v>
                </c:pt>
                <c:pt idx="9">
                  <c:v>1.0557184750733137</c:v>
                </c:pt>
                <c:pt idx="12">
                  <c:v>0.90909090909090906</c:v>
                </c:pt>
                <c:pt idx="15">
                  <c:v>0.90909090909090906</c:v>
                </c:pt>
              </c:numCache>
            </c:numRef>
          </c:val>
        </c:ser>
        <c:marker val="1"/>
        <c:axId val="65993728"/>
        <c:axId val="66003712"/>
      </c:lineChart>
      <c:catAx>
        <c:axId val="65993728"/>
        <c:scaling>
          <c:orientation val="minMax"/>
        </c:scaling>
        <c:delete val="1"/>
        <c:axPos val="b"/>
        <c:majorTickMark val="none"/>
        <c:tickLblPos val="none"/>
        <c:crossAx val="66003712"/>
        <c:crosses val="autoZero"/>
        <c:auto val="1"/>
        <c:lblAlgn val="ctr"/>
        <c:lblOffset val="100"/>
      </c:catAx>
      <c:valAx>
        <c:axId val="66003712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65993728"/>
        <c:crosses val="autoZero"/>
        <c:crossBetween val="between"/>
      </c:valAx>
    </c:plotArea>
    <c:plotVisOnly val="1"/>
    <c:dispBlanksAs val="span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85%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'Alexis T'!$C$4:$Q$4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'Alexis T'!$C$7:$Q$7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66138880"/>
        <c:axId val="66140416"/>
      </c:lineChart>
      <c:catAx>
        <c:axId val="66138880"/>
        <c:scaling>
          <c:orientation val="minMax"/>
        </c:scaling>
        <c:axPos val="b"/>
        <c:numFmt formatCode="General" sourceLinked="1"/>
        <c:majorTickMark val="none"/>
        <c:tickLblPos val="nextTo"/>
        <c:crossAx val="66140416"/>
        <c:crosses val="autoZero"/>
        <c:auto val="1"/>
        <c:lblAlgn val="ctr"/>
        <c:lblOffset val="100"/>
      </c:catAx>
      <c:valAx>
        <c:axId val="66140416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66138880"/>
        <c:crosses val="autoZero"/>
        <c:crossBetween val="between"/>
      </c:valAx>
    </c:plotArea>
    <c:plotVisOnly val="1"/>
    <c:dispBlanksAs val="span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100%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'Alexis T'!$C$9:$Q$9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'Alexis T'!$C$12:$Q$12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66164608"/>
        <c:axId val="66166144"/>
      </c:lineChart>
      <c:catAx>
        <c:axId val="66164608"/>
        <c:scaling>
          <c:orientation val="minMax"/>
        </c:scaling>
        <c:axPos val="b"/>
        <c:numFmt formatCode="General" sourceLinked="1"/>
        <c:majorTickMark val="none"/>
        <c:tickLblPos val="nextTo"/>
        <c:crossAx val="66166144"/>
        <c:crosses val="autoZero"/>
        <c:auto val="1"/>
        <c:lblAlgn val="ctr"/>
        <c:lblOffset val="100"/>
      </c:catAx>
      <c:valAx>
        <c:axId val="66166144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66164608"/>
        <c:crosses val="autoZero"/>
        <c:crossBetween val="between"/>
      </c:valAx>
    </c:plotArea>
    <c:plotVisOnly val="1"/>
    <c:dispBlanksAs val="span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115%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'Alexis T'!$C$14:$Q$14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'Alexis T'!$C$17:$Q$17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66194432"/>
        <c:axId val="66200320"/>
      </c:lineChart>
      <c:catAx>
        <c:axId val="66194432"/>
        <c:scaling>
          <c:orientation val="minMax"/>
        </c:scaling>
        <c:axPos val="b"/>
        <c:numFmt formatCode="General" sourceLinked="1"/>
        <c:majorTickMark val="none"/>
        <c:tickLblPos val="nextTo"/>
        <c:crossAx val="66200320"/>
        <c:crosses val="autoZero"/>
        <c:auto val="1"/>
        <c:lblAlgn val="ctr"/>
        <c:lblOffset val="100"/>
      </c:catAx>
      <c:valAx>
        <c:axId val="66200320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66194432"/>
        <c:crosses val="autoZero"/>
        <c:crossBetween val="between"/>
      </c:valAx>
    </c:plotArea>
    <c:plotVisOnly val="1"/>
    <c:dispBlanksAs val="span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/>
    <c:plotArea>
      <c:layout/>
      <c:lineChart>
        <c:grouping val="standard"/>
        <c:ser>
          <c:idx val="0"/>
          <c:order val="0"/>
          <c:tx>
            <c:strRef>
              <c:f>'Alexis T'!$B$29</c:f>
              <c:strCache>
                <c:ptCount val="1"/>
                <c:pt idx="0">
                  <c:v>% VMA</c:v>
                </c:pt>
              </c:strCache>
            </c:strRef>
          </c:tx>
          <c:marker>
            <c:symbol val="none"/>
          </c:marker>
          <c:val>
            <c:numRef>
              <c:f>('Alexis T'!$C$29:$Q$29,'Alexis T'!$C$34:$Q$34)</c:f>
              <c:numCache>
                <c:formatCode>0%</c:formatCode>
                <c:ptCount val="30"/>
                <c:pt idx="0">
                  <c:v>0.86021505376344087</c:v>
                </c:pt>
                <c:pt idx="3">
                  <c:v>0.86021505376344087</c:v>
                </c:pt>
                <c:pt idx="6">
                  <c:v>0.83333333333333337</c:v>
                </c:pt>
                <c:pt idx="15">
                  <c:v>1.0256410256410258</c:v>
                </c:pt>
                <c:pt idx="18">
                  <c:v>0.98765432098765438</c:v>
                </c:pt>
                <c:pt idx="21">
                  <c:v>0.98765432098765438</c:v>
                </c:pt>
              </c:numCache>
            </c:numRef>
          </c:val>
        </c:ser>
        <c:marker val="1"/>
        <c:axId val="66220416"/>
        <c:axId val="66221952"/>
      </c:lineChart>
      <c:catAx>
        <c:axId val="66220416"/>
        <c:scaling>
          <c:orientation val="minMax"/>
        </c:scaling>
        <c:delete val="1"/>
        <c:axPos val="b"/>
        <c:majorTickMark val="none"/>
        <c:tickLblPos val="none"/>
        <c:crossAx val="66221952"/>
        <c:crosses val="autoZero"/>
        <c:auto val="1"/>
        <c:lblAlgn val="ctr"/>
        <c:lblOffset val="100"/>
      </c:catAx>
      <c:valAx>
        <c:axId val="66221952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66220416"/>
        <c:crosses val="autoZero"/>
        <c:crossBetween val="between"/>
      </c:valAx>
    </c:plotArea>
    <c:plotVisOnly val="1"/>
    <c:dispBlanksAs val="span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85%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'Marion T'!$C$4:$Q$4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'Marion T'!$C$7:$Q$7</c:f>
              <c:numCache>
                <c:formatCode>0%</c:formatCode>
                <c:ptCount val="15"/>
                <c:pt idx="0">
                  <c:v>0.89440993788819878</c:v>
                </c:pt>
                <c:pt idx="3">
                  <c:v>0.97826086956521741</c:v>
                </c:pt>
                <c:pt idx="6">
                  <c:v>0.86956521739130432</c:v>
                </c:pt>
                <c:pt idx="9">
                  <c:v>0.92071611253196939</c:v>
                </c:pt>
                <c:pt idx="12">
                  <c:v>0.80267558528428107</c:v>
                </c:pt>
              </c:numCache>
            </c:numRef>
          </c:val>
        </c:ser>
        <c:marker val="1"/>
        <c:axId val="66086400"/>
        <c:axId val="66087936"/>
      </c:lineChart>
      <c:catAx>
        <c:axId val="66086400"/>
        <c:scaling>
          <c:orientation val="minMax"/>
        </c:scaling>
        <c:axPos val="b"/>
        <c:numFmt formatCode="General" sourceLinked="1"/>
        <c:majorTickMark val="none"/>
        <c:tickLblPos val="nextTo"/>
        <c:crossAx val="66087936"/>
        <c:crosses val="autoZero"/>
        <c:auto val="1"/>
        <c:lblAlgn val="ctr"/>
        <c:lblOffset val="100"/>
      </c:catAx>
      <c:valAx>
        <c:axId val="66087936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66086400"/>
        <c:crosses val="autoZero"/>
        <c:crossBetween val="between"/>
      </c:valAx>
    </c:plotArea>
    <c:plotVisOnly val="1"/>
    <c:dispBlanksAs val="span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100%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'Marion T'!$C$9:$Q$9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'Marion T'!$C$12:$Q$12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66095744"/>
        <c:axId val="66109824"/>
      </c:lineChart>
      <c:catAx>
        <c:axId val="66095744"/>
        <c:scaling>
          <c:orientation val="minMax"/>
        </c:scaling>
        <c:axPos val="b"/>
        <c:numFmt formatCode="General" sourceLinked="1"/>
        <c:majorTickMark val="none"/>
        <c:tickLblPos val="nextTo"/>
        <c:crossAx val="66109824"/>
        <c:crosses val="autoZero"/>
        <c:auto val="1"/>
        <c:lblAlgn val="ctr"/>
        <c:lblOffset val="100"/>
      </c:catAx>
      <c:valAx>
        <c:axId val="66109824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66095744"/>
        <c:crosses val="autoZero"/>
        <c:crossBetween val="between"/>
      </c:valAx>
    </c:plotArea>
    <c:plotVisOnly val="1"/>
    <c:dispBlanksAs val="span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115%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'Marion T'!$C$14:$Q$14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'Marion T'!$C$17:$Q$17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81281024"/>
        <c:axId val="81282560"/>
      </c:lineChart>
      <c:catAx>
        <c:axId val="81281024"/>
        <c:scaling>
          <c:orientation val="minMax"/>
        </c:scaling>
        <c:axPos val="b"/>
        <c:numFmt formatCode="General" sourceLinked="1"/>
        <c:majorTickMark val="none"/>
        <c:tickLblPos val="nextTo"/>
        <c:crossAx val="81282560"/>
        <c:crosses val="autoZero"/>
        <c:auto val="1"/>
        <c:lblAlgn val="ctr"/>
        <c:lblOffset val="100"/>
      </c:catAx>
      <c:valAx>
        <c:axId val="81282560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81281024"/>
        <c:crosses val="autoZero"/>
        <c:crossBetween val="between"/>
      </c:valAx>
    </c:plotArea>
    <c:plotVisOnly val="1"/>
    <c:dispBlanksAs val="span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'Kévin B'!$B$29</c:f>
              <c:strCache>
                <c:ptCount val="1"/>
                <c:pt idx="0">
                  <c:v>% VMA</c:v>
                </c:pt>
              </c:strCache>
            </c:strRef>
          </c:tx>
          <c:marker>
            <c:symbol val="none"/>
          </c:marker>
          <c:val>
            <c:numRef>
              <c:f>('Kévin B'!$C$29:$Q$29,'Kévin B'!$C$34:$Q$34)</c:f>
              <c:numCache>
                <c:formatCode>0%</c:formatCode>
                <c:ptCount val="30"/>
                <c:pt idx="0">
                  <c:v>0.99310344827586206</c:v>
                </c:pt>
                <c:pt idx="3">
                  <c:v>0.92903225806451617</c:v>
                </c:pt>
                <c:pt idx="6">
                  <c:v>1.0285714285714287</c:v>
                </c:pt>
                <c:pt idx="9">
                  <c:v>1.0285714285714287</c:v>
                </c:pt>
                <c:pt idx="12">
                  <c:v>0.8727272727272728</c:v>
                </c:pt>
                <c:pt idx="15">
                  <c:v>0.8727272727272728</c:v>
                </c:pt>
                <c:pt idx="18">
                  <c:v>0.8727272727272728</c:v>
                </c:pt>
                <c:pt idx="21">
                  <c:v>0.8727272727272728</c:v>
                </c:pt>
              </c:numCache>
            </c:numRef>
          </c:val>
        </c:ser>
        <c:marker val="1"/>
        <c:axId val="54744960"/>
        <c:axId val="54746496"/>
      </c:lineChart>
      <c:catAx>
        <c:axId val="54744960"/>
        <c:scaling>
          <c:orientation val="minMax"/>
        </c:scaling>
        <c:delete val="1"/>
        <c:axPos val="b"/>
        <c:majorTickMark val="none"/>
        <c:tickLblPos val="none"/>
        <c:crossAx val="54746496"/>
        <c:crosses val="autoZero"/>
        <c:auto val="1"/>
        <c:lblAlgn val="ctr"/>
        <c:lblOffset val="100"/>
      </c:catAx>
      <c:valAx>
        <c:axId val="54746496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54744960"/>
        <c:crosses val="autoZero"/>
        <c:crossBetween val="between"/>
      </c:valAx>
    </c:plotArea>
    <c:plotVisOnly val="1"/>
    <c:dispBlanksAs val="span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/>
    <c:plotArea>
      <c:layout/>
      <c:lineChart>
        <c:grouping val="standard"/>
        <c:ser>
          <c:idx val="0"/>
          <c:order val="0"/>
          <c:tx>
            <c:strRef>
              <c:f>'Marion T'!$B$29</c:f>
              <c:strCache>
                <c:ptCount val="1"/>
                <c:pt idx="0">
                  <c:v>% VMA</c:v>
                </c:pt>
              </c:strCache>
            </c:strRef>
          </c:tx>
          <c:marker>
            <c:symbol val="none"/>
          </c:marker>
          <c:val>
            <c:numRef>
              <c:f>('Marion T'!$C$29:$Q$29,'Marion T'!$C$34:$Q$34)</c:f>
              <c:numCache>
                <c:formatCode>0%</c:formatCode>
                <c:ptCount val="30"/>
                <c:pt idx="0">
                  <c:v>0.92071611253196939</c:v>
                </c:pt>
                <c:pt idx="3">
                  <c:v>0.74534161490683226</c:v>
                </c:pt>
                <c:pt idx="6">
                  <c:v>0.7635206786850478</c:v>
                </c:pt>
                <c:pt idx="9">
                  <c:v>0.89440993788819878</c:v>
                </c:pt>
                <c:pt idx="12">
                  <c:v>0.84606345475910694</c:v>
                </c:pt>
                <c:pt idx="15">
                  <c:v>0.86956521739130432</c:v>
                </c:pt>
              </c:numCache>
            </c:numRef>
          </c:val>
        </c:ser>
        <c:marker val="1"/>
        <c:axId val="81323136"/>
        <c:axId val="81324672"/>
      </c:lineChart>
      <c:catAx>
        <c:axId val="81323136"/>
        <c:scaling>
          <c:orientation val="minMax"/>
        </c:scaling>
        <c:delete val="1"/>
        <c:axPos val="b"/>
        <c:majorTickMark val="none"/>
        <c:tickLblPos val="none"/>
        <c:crossAx val="81324672"/>
        <c:crosses val="autoZero"/>
        <c:auto val="1"/>
        <c:lblAlgn val="ctr"/>
        <c:lblOffset val="100"/>
      </c:catAx>
      <c:valAx>
        <c:axId val="81324672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81323136"/>
        <c:crosses val="autoZero"/>
        <c:crossBetween val="between"/>
      </c:valAx>
    </c:plotArea>
    <c:plotVisOnly val="1"/>
    <c:dispBlanksAs val="span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85%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'Nikita W'!$C$4:$Q$4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'Nikita W'!$C$7:$Q$7</c:f>
              <c:numCache>
                <c:formatCode>0%</c:formatCode>
                <c:ptCount val="15"/>
                <c:pt idx="0">
                  <c:v>0.89440993788819878</c:v>
                </c:pt>
                <c:pt idx="3">
                  <c:v>0.84606345475910694</c:v>
                </c:pt>
                <c:pt idx="6">
                  <c:v>0.89440993788819878</c:v>
                </c:pt>
                <c:pt idx="9">
                  <c:v>1.0794602698650675</c:v>
                </c:pt>
                <c:pt idx="12">
                  <c:v>0.94861660079051391</c:v>
                </c:pt>
              </c:numCache>
            </c:numRef>
          </c:val>
        </c:ser>
        <c:marker val="1"/>
        <c:axId val="81340672"/>
        <c:axId val="81346560"/>
      </c:lineChart>
      <c:catAx>
        <c:axId val="81340672"/>
        <c:scaling>
          <c:orientation val="minMax"/>
        </c:scaling>
        <c:axPos val="b"/>
        <c:numFmt formatCode="General" sourceLinked="1"/>
        <c:majorTickMark val="none"/>
        <c:tickLblPos val="nextTo"/>
        <c:crossAx val="81346560"/>
        <c:crosses val="autoZero"/>
        <c:auto val="1"/>
        <c:lblAlgn val="ctr"/>
        <c:lblOffset val="100"/>
      </c:catAx>
      <c:valAx>
        <c:axId val="81346560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81340672"/>
        <c:crosses val="autoZero"/>
        <c:crossBetween val="between"/>
      </c:valAx>
    </c:plotArea>
    <c:plotVisOnly val="1"/>
    <c:dispBlanksAs val="span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100%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'Nikita W'!$C$9:$Q$9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'Nikita W'!$C$12:$Q$12</c:f>
              <c:numCache>
                <c:formatCode>0%</c:formatCode>
                <c:ptCount val="15"/>
                <c:pt idx="0">
                  <c:v>0.80267558528428107</c:v>
                </c:pt>
                <c:pt idx="3">
                  <c:v>0.94861660079051391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81370112"/>
        <c:axId val="81380096"/>
      </c:lineChart>
      <c:catAx>
        <c:axId val="81370112"/>
        <c:scaling>
          <c:orientation val="minMax"/>
        </c:scaling>
        <c:axPos val="b"/>
        <c:numFmt formatCode="General" sourceLinked="1"/>
        <c:majorTickMark val="none"/>
        <c:tickLblPos val="nextTo"/>
        <c:crossAx val="81380096"/>
        <c:crosses val="autoZero"/>
        <c:auto val="1"/>
        <c:lblAlgn val="ctr"/>
        <c:lblOffset val="100"/>
      </c:catAx>
      <c:valAx>
        <c:axId val="81380096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81370112"/>
        <c:crosses val="autoZero"/>
        <c:crossBetween val="between"/>
      </c:valAx>
    </c:plotArea>
    <c:plotVisOnly val="1"/>
    <c:dispBlanksAs val="span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115%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'Nikita W'!$C$14:$Q$14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'Nikita W'!$C$17:$Q$17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58986880"/>
        <c:axId val="58988416"/>
      </c:lineChart>
      <c:catAx>
        <c:axId val="58986880"/>
        <c:scaling>
          <c:orientation val="minMax"/>
        </c:scaling>
        <c:axPos val="b"/>
        <c:numFmt formatCode="General" sourceLinked="1"/>
        <c:majorTickMark val="none"/>
        <c:tickLblPos val="nextTo"/>
        <c:crossAx val="58988416"/>
        <c:crosses val="autoZero"/>
        <c:auto val="1"/>
        <c:lblAlgn val="ctr"/>
        <c:lblOffset val="100"/>
      </c:catAx>
      <c:valAx>
        <c:axId val="58988416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8986880"/>
        <c:crosses val="autoZero"/>
        <c:crossBetween val="between"/>
      </c:valAx>
    </c:plotArea>
    <c:plotVisOnly val="1"/>
    <c:dispBlanksAs val="span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/>
    <c:plotArea>
      <c:layout/>
      <c:lineChart>
        <c:grouping val="standard"/>
        <c:ser>
          <c:idx val="0"/>
          <c:order val="0"/>
          <c:tx>
            <c:strRef>
              <c:f>'Nikita W'!$B$29</c:f>
              <c:strCache>
                <c:ptCount val="1"/>
                <c:pt idx="0">
                  <c:v>% VMA</c:v>
                </c:pt>
              </c:strCache>
            </c:strRef>
          </c:tx>
          <c:marker>
            <c:symbol val="none"/>
          </c:marker>
          <c:val>
            <c:numRef>
              <c:f>('Nikita W'!$C$29:$Q$29,'Nikita W'!$C$34:$Q$34)</c:f>
              <c:numCache>
                <c:formatCode>0%</c:formatCode>
                <c:ptCount val="30"/>
                <c:pt idx="0">
                  <c:v>0.82379862700228845</c:v>
                </c:pt>
                <c:pt idx="3">
                  <c:v>1.0434782608695652</c:v>
                </c:pt>
                <c:pt idx="6">
                  <c:v>1.0098176718092566</c:v>
                </c:pt>
                <c:pt idx="9">
                  <c:v>1.0098176718092566</c:v>
                </c:pt>
                <c:pt idx="12">
                  <c:v>0.86956521739130432</c:v>
                </c:pt>
                <c:pt idx="15">
                  <c:v>0.86956521739130432</c:v>
                </c:pt>
              </c:numCache>
            </c:numRef>
          </c:val>
        </c:ser>
        <c:marker val="1"/>
        <c:axId val="59041280"/>
        <c:axId val="59042816"/>
      </c:lineChart>
      <c:catAx>
        <c:axId val="59041280"/>
        <c:scaling>
          <c:orientation val="minMax"/>
        </c:scaling>
        <c:delete val="1"/>
        <c:axPos val="b"/>
        <c:majorTickMark val="none"/>
        <c:tickLblPos val="none"/>
        <c:crossAx val="59042816"/>
        <c:crosses val="autoZero"/>
        <c:auto val="1"/>
        <c:lblAlgn val="ctr"/>
        <c:lblOffset val="100"/>
      </c:catAx>
      <c:valAx>
        <c:axId val="59042816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59041280"/>
        <c:crosses val="autoZero"/>
        <c:crossBetween val="between"/>
      </c:valAx>
    </c:plotArea>
    <c:plotVisOnly val="1"/>
    <c:dispBlanksAs val="span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85%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'Amélie W'!$C$4:$Q$4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'Amélie W'!$C$7:$Q$7</c:f>
              <c:numCache>
                <c:formatCode>0%</c:formatCode>
                <c:ptCount val="15"/>
                <c:pt idx="0">
                  <c:v>0.84606345475910694</c:v>
                </c:pt>
                <c:pt idx="3">
                  <c:v>1.1180124223602486</c:v>
                </c:pt>
                <c:pt idx="6">
                  <c:v>0.97826086956521741</c:v>
                </c:pt>
                <c:pt idx="9">
                  <c:v>0.89440993788819878</c:v>
                </c:pt>
                <c:pt idx="12">
                  <c:v>0.94861660079051391</c:v>
                </c:pt>
              </c:numCache>
            </c:numRef>
          </c:val>
        </c:ser>
        <c:marker val="1"/>
        <c:axId val="57174656"/>
        <c:axId val="83706240"/>
      </c:lineChart>
      <c:catAx>
        <c:axId val="57174656"/>
        <c:scaling>
          <c:orientation val="minMax"/>
        </c:scaling>
        <c:axPos val="b"/>
        <c:numFmt formatCode="General" sourceLinked="1"/>
        <c:majorTickMark val="none"/>
        <c:tickLblPos val="nextTo"/>
        <c:crossAx val="83706240"/>
        <c:crosses val="autoZero"/>
        <c:auto val="1"/>
        <c:lblAlgn val="ctr"/>
        <c:lblOffset val="100"/>
      </c:catAx>
      <c:valAx>
        <c:axId val="83706240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7174656"/>
        <c:crosses val="autoZero"/>
        <c:crossBetween val="between"/>
      </c:valAx>
    </c:plotArea>
    <c:plotVisOnly val="1"/>
    <c:dispBlanksAs val="span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100%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'Amélie W'!$C$9:$Q$9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'Amélie W'!$C$12:$Q$12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83734528"/>
        <c:axId val="83736064"/>
      </c:lineChart>
      <c:catAx>
        <c:axId val="83734528"/>
        <c:scaling>
          <c:orientation val="minMax"/>
        </c:scaling>
        <c:axPos val="b"/>
        <c:numFmt formatCode="General" sourceLinked="1"/>
        <c:majorTickMark val="none"/>
        <c:tickLblPos val="nextTo"/>
        <c:crossAx val="83736064"/>
        <c:crosses val="autoZero"/>
        <c:auto val="1"/>
        <c:lblAlgn val="ctr"/>
        <c:lblOffset val="100"/>
      </c:catAx>
      <c:valAx>
        <c:axId val="83736064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83734528"/>
        <c:crosses val="autoZero"/>
        <c:crossBetween val="between"/>
      </c:valAx>
    </c:plotArea>
    <c:plotVisOnly val="1"/>
    <c:dispBlanksAs val="span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115%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'Amélie W'!$C$14:$Q$14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'Amélie W'!$C$17:$Q$17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83772544"/>
        <c:axId val="83774080"/>
      </c:lineChart>
      <c:catAx>
        <c:axId val="83772544"/>
        <c:scaling>
          <c:orientation val="minMax"/>
        </c:scaling>
        <c:axPos val="b"/>
        <c:numFmt formatCode="General" sourceLinked="1"/>
        <c:majorTickMark val="none"/>
        <c:tickLblPos val="nextTo"/>
        <c:crossAx val="83774080"/>
        <c:crosses val="autoZero"/>
        <c:auto val="1"/>
        <c:lblAlgn val="ctr"/>
        <c:lblOffset val="100"/>
      </c:catAx>
      <c:valAx>
        <c:axId val="83774080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83772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span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/>
    <c:plotArea>
      <c:layout/>
      <c:lineChart>
        <c:grouping val="standard"/>
        <c:ser>
          <c:idx val="0"/>
          <c:order val="0"/>
          <c:tx>
            <c:strRef>
              <c:f>'Amélie W'!$B$29</c:f>
              <c:strCache>
                <c:ptCount val="1"/>
                <c:pt idx="0">
                  <c:v>% VMA</c:v>
                </c:pt>
              </c:strCache>
            </c:strRef>
          </c:tx>
          <c:marker>
            <c:symbol val="none"/>
          </c:marker>
          <c:val>
            <c:numRef>
              <c:f>('Amélie W'!$C$29:$Q$29,'Amélie W'!$C$34:$Q$34)</c:f>
              <c:numCache>
                <c:formatCode>0%</c:formatCode>
                <c:ptCount val="30"/>
                <c:pt idx="0">
                  <c:v>0.84606345475910694</c:v>
                </c:pt>
                <c:pt idx="3">
                  <c:v>0.80267558528428107</c:v>
                </c:pt>
                <c:pt idx="6">
                  <c:v>0.86956521739130432</c:v>
                </c:pt>
                <c:pt idx="9">
                  <c:v>0.92071611253196939</c:v>
                </c:pt>
                <c:pt idx="12">
                  <c:v>0.89440993788819878</c:v>
                </c:pt>
                <c:pt idx="15">
                  <c:v>0.82379862700228845</c:v>
                </c:pt>
                <c:pt idx="18">
                  <c:v>0.86956521739130432</c:v>
                </c:pt>
                <c:pt idx="21">
                  <c:v>0.86956521739130432</c:v>
                </c:pt>
                <c:pt idx="24">
                  <c:v>0.89440993788819878</c:v>
                </c:pt>
              </c:numCache>
            </c:numRef>
          </c:val>
        </c:ser>
        <c:marker val="1"/>
        <c:axId val="83785984"/>
        <c:axId val="83800064"/>
      </c:lineChart>
      <c:catAx>
        <c:axId val="83785984"/>
        <c:scaling>
          <c:orientation val="minMax"/>
        </c:scaling>
        <c:delete val="1"/>
        <c:axPos val="b"/>
        <c:majorTickMark val="none"/>
        <c:tickLblPos val="none"/>
        <c:crossAx val="83800064"/>
        <c:crosses val="autoZero"/>
        <c:auto val="1"/>
        <c:lblAlgn val="ctr"/>
        <c:lblOffset val="100"/>
      </c:catAx>
      <c:valAx>
        <c:axId val="83800064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83785984"/>
        <c:crosses val="autoZero"/>
        <c:crossBetween val="between"/>
      </c:valAx>
    </c:plotArea>
    <c:plotVisOnly val="1"/>
    <c:dispBlanksAs val="span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85%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'Marie C'!$C$4:$Q$4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'Marie C'!$C$7:$Q$7</c:f>
              <c:numCache>
                <c:formatCode>0%</c:formatCode>
                <c:ptCount val="15"/>
                <c:pt idx="0">
                  <c:v>0.95238095238095233</c:v>
                </c:pt>
                <c:pt idx="3">
                  <c:v>1.0389610389610391</c:v>
                </c:pt>
                <c:pt idx="6">
                  <c:v>1.1428571428571428</c:v>
                </c:pt>
                <c:pt idx="9">
                  <c:v>0.90225563909774442</c:v>
                </c:pt>
                <c:pt idx="12">
                  <c:v>1.0389610389610391</c:v>
                </c:pt>
              </c:numCache>
            </c:numRef>
          </c:val>
        </c:ser>
        <c:marker val="1"/>
        <c:axId val="54778880"/>
        <c:axId val="54817536"/>
      </c:lineChart>
      <c:catAx>
        <c:axId val="54778880"/>
        <c:scaling>
          <c:orientation val="minMax"/>
        </c:scaling>
        <c:axPos val="b"/>
        <c:numFmt formatCode="General" sourceLinked="1"/>
        <c:majorTickMark val="none"/>
        <c:tickLblPos val="nextTo"/>
        <c:crossAx val="54817536"/>
        <c:crosses val="autoZero"/>
        <c:auto val="1"/>
        <c:lblAlgn val="ctr"/>
        <c:lblOffset val="100"/>
      </c:catAx>
      <c:valAx>
        <c:axId val="54817536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4778880"/>
        <c:crosses val="autoZero"/>
        <c:crossBetween val="between"/>
      </c:valAx>
    </c:plotArea>
    <c:plotVisOnly val="1"/>
    <c:dispBlanksAs val="span"/>
  </c:chart>
  <c:printSettings>
    <c:headerFooter/>
    <c:pageMargins b="0.75000000000000544" l="0.70000000000000062" r="0.70000000000000062" t="0.750000000000005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9.xml"/><Relationship Id="rId2" Type="http://schemas.openxmlformats.org/officeDocument/2006/relationships/chart" Target="../charts/chart38.xml"/><Relationship Id="rId1" Type="http://schemas.openxmlformats.org/officeDocument/2006/relationships/chart" Target="../charts/chart37.xml"/><Relationship Id="rId4" Type="http://schemas.openxmlformats.org/officeDocument/2006/relationships/chart" Target="../charts/chart40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3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4" Type="http://schemas.openxmlformats.org/officeDocument/2006/relationships/chart" Target="../charts/chart44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7.xml"/><Relationship Id="rId2" Type="http://schemas.openxmlformats.org/officeDocument/2006/relationships/chart" Target="../charts/chart46.xml"/><Relationship Id="rId1" Type="http://schemas.openxmlformats.org/officeDocument/2006/relationships/chart" Target="../charts/chart45.xml"/><Relationship Id="rId4" Type="http://schemas.openxmlformats.org/officeDocument/2006/relationships/chart" Target="../charts/chart48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1.xml"/><Relationship Id="rId2" Type="http://schemas.openxmlformats.org/officeDocument/2006/relationships/chart" Target="../charts/chart50.xml"/><Relationship Id="rId1" Type="http://schemas.openxmlformats.org/officeDocument/2006/relationships/chart" Target="../charts/chart49.xml"/><Relationship Id="rId4" Type="http://schemas.openxmlformats.org/officeDocument/2006/relationships/chart" Target="../charts/chart52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5.xml"/><Relationship Id="rId2" Type="http://schemas.openxmlformats.org/officeDocument/2006/relationships/chart" Target="../charts/chart54.xml"/><Relationship Id="rId1" Type="http://schemas.openxmlformats.org/officeDocument/2006/relationships/chart" Target="../charts/chart53.xml"/><Relationship Id="rId4" Type="http://schemas.openxmlformats.org/officeDocument/2006/relationships/chart" Target="../charts/chart56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9.xml"/><Relationship Id="rId2" Type="http://schemas.openxmlformats.org/officeDocument/2006/relationships/chart" Target="../charts/chart58.xml"/><Relationship Id="rId1" Type="http://schemas.openxmlformats.org/officeDocument/2006/relationships/chart" Target="../charts/chart57.xml"/><Relationship Id="rId4" Type="http://schemas.openxmlformats.org/officeDocument/2006/relationships/chart" Target="../charts/chart60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3.xml"/><Relationship Id="rId2" Type="http://schemas.openxmlformats.org/officeDocument/2006/relationships/chart" Target="../charts/chart62.xml"/><Relationship Id="rId1" Type="http://schemas.openxmlformats.org/officeDocument/2006/relationships/chart" Target="../charts/chart61.xml"/><Relationship Id="rId4" Type="http://schemas.openxmlformats.org/officeDocument/2006/relationships/chart" Target="../charts/chart64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7.xml"/><Relationship Id="rId2" Type="http://schemas.openxmlformats.org/officeDocument/2006/relationships/chart" Target="../charts/chart66.xml"/><Relationship Id="rId1" Type="http://schemas.openxmlformats.org/officeDocument/2006/relationships/chart" Target="../charts/chart65.xml"/><Relationship Id="rId4" Type="http://schemas.openxmlformats.org/officeDocument/2006/relationships/chart" Target="../charts/chart68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1.xml"/><Relationship Id="rId2" Type="http://schemas.openxmlformats.org/officeDocument/2006/relationships/chart" Target="../charts/chart70.xml"/><Relationship Id="rId1" Type="http://schemas.openxmlformats.org/officeDocument/2006/relationships/chart" Target="../charts/chart69.xml"/><Relationship Id="rId4" Type="http://schemas.openxmlformats.org/officeDocument/2006/relationships/chart" Target="../charts/chart72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5.xml"/><Relationship Id="rId2" Type="http://schemas.openxmlformats.org/officeDocument/2006/relationships/chart" Target="../charts/chart74.xml"/><Relationship Id="rId1" Type="http://schemas.openxmlformats.org/officeDocument/2006/relationships/chart" Target="../charts/chart73.xml"/><Relationship Id="rId4" Type="http://schemas.openxmlformats.org/officeDocument/2006/relationships/chart" Target="../charts/chart76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9.xml"/><Relationship Id="rId2" Type="http://schemas.openxmlformats.org/officeDocument/2006/relationships/chart" Target="../charts/chart78.xml"/><Relationship Id="rId1" Type="http://schemas.openxmlformats.org/officeDocument/2006/relationships/chart" Target="../charts/chart77.xml"/><Relationship Id="rId4" Type="http://schemas.openxmlformats.org/officeDocument/2006/relationships/chart" Target="../charts/chart80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3.xml"/><Relationship Id="rId2" Type="http://schemas.openxmlformats.org/officeDocument/2006/relationships/chart" Target="../charts/chart82.xml"/><Relationship Id="rId1" Type="http://schemas.openxmlformats.org/officeDocument/2006/relationships/chart" Target="../charts/chart81.xml"/><Relationship Id="rId4" Type="http://schemas.openxmlformats.org/officeDocument/2006/relationships/chart" Target="../charts/chart84.xml"/></Relationships>
</file>

<file path=xl/drawings/_rels/drawing2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7.xml"/><Relationship Id="rId2" Type="http://schemas.openxmlformats.org/officeDocument/2006/relationships/chart" Target="../charts/chart86.xml"/><Relationship Id="rId1" Type="http://schemas.openxmlformats.org/officeDocument/2006/relationships/chart" Target="../charts/chart85.xml"/><Relationship Id="rId4" Type="http://schemas.openxmlformats.org/officeDocument/2006/relationships/chart" Target="../charts/chart8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1.xml"/><Relationship Id="rId2" Type="http://schemas.openxmlformats.org/officeDocument/2006/relationships/chart" Target="../charts/chart30.xml"/><Relationship Id="rId1" Type="http://schemas.openxmlformats.org/officeDocument/2006/relationships/chart" Target="../charts/chart29.xml"/><Relationship Id="rId4" Type="http://schemas.openxmlformats.org/officeDocument/2006/relationships/chart" Target="../charts/chart32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5.xml"/><Relationship Id="rId2" Type="http://schemas.openxmlformats.org/officeDocument/2006/relationships/chart" Target="../charts/chart34.xml"/><Relationship Id="rId1" Type="http://schemas.openxmlformats.org/officeDocument/2006/relationships/chart" Target="../charts/chart33.xml"/><Relationship Id="rId4" Type="http://schemas.openxmlformats.org/officeDocument/2006/relationships/chart" Target="../charts/chart3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142875</xdr:colOff>
      <xdr:row>3</xdr:row>
      <xdr:rowOff>19050</xdr:rowOff>
    </xdr:from>
    <xdr:to>
      <xdr:col>21</xdr:col>
      <xdr:colOff>228600</xdr:colOff>
      <xdr:row>16</xdr:row>
      <xdr:rowOff>57150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333375</xdr:colOff>
      <xdr:row>3</xdr:row>
      <xdr:rowOff>28575</xdr:rowOff>
    </xdr:from>
    <xdr:to>
      <xdr:col>25</xdr:col>
      <xdr:colOff>447675</xdr:colOff>
      <xdr:row>16</xdr:row>
      <xdr:rowOff>66675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523875</xdr:colOff>
      <xdr:row>3</xdr:row>
      <xdr:rowOff>28575</xdr:rowOff>
    </xdr:from>
    <xdr:to>
      <xdr:col>29</xdr:col>
      <xdr:colOff>609600</xdr:colOff>
      <xdr:row>16</xdr:row>
      <xdr:rowOff>66675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247650</xdr:colOff>
      <xdr:row>25</xdr:row>
      <xdr:rowOff>66675</xdr:rowOff>
    </xdr:from>
    <xdr:to>
      <xdr:col>25</xdr:col>
      <xdr:colOff>438150</xdr:colOff>
      <xdr:row>38</xdr:row>
      <xdr:rowOff>123825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142875</xdr:colOff>
      <xdr:row>3</xdr:row>
      <xdr:rowOff>19050</xdr:rowOff>
    </xdr:from>
    <xdr:to>
      <xdr:col>21</xdr:col>
      <xdr:colOff>228600</xdr:colOff>
      <xdr:row>16</xdr:row>
      <xdr:rowOff>57150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333375</xdr:colOff>
      <xdr:row>3</xdr:row>
      <xdr:rowOff>28575</xdr:rowOff>
    </xdr:from>
    <xdr:to>
      <xdr:col>25</xdr:col>
      <xdr:colOff>447675</xdr:colOff>
      <xdr:row>16</xdr:row>
      <xdr:rowOff>66675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523875</xdr:colOff>
      <xdr:row>3</xdr:row>
      <xdr:rowOff>28575</xdr:rowOff>
    </xdr:from>
    <xdr:to>
      <xdr:col>29</xdr:col>
      <xdr:colOff>609600</xdr:colOff>
      <xdr:row>16</xdr:row>
      <xdr:rowOff>66675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247650</xdr:colOff>
      <xdr:row>25</xdr:row>
      <xdr:rowOff>66675</xdr:rowOff>
    </xdr:from>
    <xdr:to>
      <xdr:col>25</xdr:col>
      <xdr:colOff>438150</xdr:colOff>
      <xdr:row>38</xdr:row>
      <xdr:rowOff>123825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142875</xdr:colOff>
      <xdr:row>3</xdr:row>
      <xdr:rowOff>19050</xdr:rowOff>
    </xdr:from>
    <xdr:to>
      <xdr:col>21</xdr:col>
      <xdr:colOff>228600</xdr:colOff>
      <xdr:row>16</xdr:row>
      <xdr:rowOff>57150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333375</xdr:colOff>
      <xdr:row>3</xdr:row>
      <xdr:rowOff>28575</xdr:rowOff>
    </xdr:from>
    <xdr:to>
      <xdr:col>25</xdr:col>
      <xdr:colOff>447675</xdr:colOff>
      <xdr:row>16</xdr:row>
      <xdr:rowOff>66675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523875</xdr:colOff>
      <xdr:row>3</xdr:row>
      <xdr:rowOff>28575</xdr:rowOff>
    </xdr:from>
    <xdr:to>
      <xdr:col>29</xdr:col>
      <xdr:colOff>609600</xdr:colOff>
      <xdr:row>16</xdr:row>
      <xdr:rowOff>66675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247650</xdr:colOff>
      <xdr:row>25</xdr:row>
      <xdr:rowOff>66675</xdr:rowOff>
    </xdr:from>
    <xdr:to>
      <xdr:col>25</xdr:col>
      <xdr:colOff>438150</xdr:colOff>
      <xdr:row>38</xdr:row>
      <xdr:rowOff>123825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142875</xdr:colOff>
      <xdr:row>3</xdr:row>
      <xdr:rowOff>19050</xdr:rowOff>
    </xdr:from>
    <xdr:to>
      <xdr:col>21</xdr:col>
      <xdr:colOff>228600</xdr:colOff>
      <xdr:row>16</xdr:row>
      <xdr:rowOff>57150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333375</xdr:colOff>
      <xdr:row>3</xdr:row>
      <xdr:rowOff>28575</xdr:rowOff>
    </xdr:from>
    <xdr:to>
      <xdr:col>25</xdr:col>
      <xdr:colOff>447675</xdr:colOff>
      <xdr:row>16</xdr:row>
      <xdr:rowOff>66675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523875</xdr:colOff>
      <xdr:row>3</xdr:row>
      <xdr:rowOff>28575</xdr:rowOff>
    </xdr:from>
    <xdr:to>
      <xdr:col>29</xdr:col>
      <xdr:colOff>609600</xdr:colOff>
      <xdr:row>16</xdr:row>
      <xdr:rowOff>66675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247650</xdr:colOff>
      <xdr:row>25</xdr:row>
      <xdr:rowOff>66675</xdr:rowOff>
    </xdr:from>
    <xdr:to>
      <xdr:col>25</xdr:col>
      <xdr:colOff>438150</xdr:colOff>
      <xdr:row>38</xdr:row>
      <xdr:rowOff>123825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142875</xdr:colOff>
      <xdr:row>3</xdr:row>
      <xdr:rowOff>19050</xdr:rowOff>
    </xdr:from>
    <xdr:to>
      <xdr:col>21</xdr:col>
      <xdr:colOff>228600</xdr:colOff>
      <xdr:row>16</xdr:row>
      <xdr:rowOff>57150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333375</xdr:colOff>
      <xdr:row>3</xdr:row>
      <xdr:rowOff>28575</xdr:rowOff>
    </xdr:from>
    <xdr:to>
      <xdr:col>25</xdr:col>
      <xdr:colOff>447675</xdr:colOff>
      <xdr:row>16</xdr:row>
      <xdr:rowOff>66675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523875</xdr:colOff>
      <xdr:row>3</xdr:row>
      <xdr:rowOff>28575</xdr:rowOff>
    </xdr:from>
    <xdr:to>
      <xdr:col>29</xdr:col>
      <xdr:colOff>609600</xdr:colOff>
      <xdr:row>16</xdr:row>
      <xdr:rowOff>66675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247650</xdr:colOff>
      <xdr:row>25</xdr:row>
      <xdr:rowOff>66675</xdr:rowOff>
    </xdr:from>
    <xdr:to>
      <xdr:col>25</xdr:col>
      <xdr:colOff>438150</xdr:colOff>
      <xdr:row>38</xdr:row>
      <xdr:rowOff>123825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142875</xdr:colOff>
      <xdr:row>3</xdr:row>
      <xdr:rowOff>19050</xdr:rowOff>
    </xdr:from>
    <xdr:to>
      <xdr:col>21</xdr:col>
      <xdr:colOff>228600</xdr:colOff>
      <xdr:row>16</xdr:row>
      <xdr:rowOff>57150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333375</xdr:colOff>
      <xdr:row>3</xdr:row>
      <xdr:rowOff>28575</xdr:rowOff>
    </xdr:from>
    <xdr:to>
      <xdr:col>25</xdr:col>
      <xdr:colOff>447675</xdr:colOff>
      <xdr:row>16</xdr:row>
      <xdr:rowOff>66675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523875</xdr:colOff>
      <xdr:row>3</xdr:row>
      <xdr:rowOff>28575</xdr:rowOff>
    </xdr:from>
    <xdr:to>
      <xdr:col>29</xdr:col>
      <xdr:colOff>609600</xdr:colOff>
      <xdr:row>16</xdr:row>
      <xdr:rowOff>66675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247650</xdr:colOff>
      <xdr:row>25</xdr:row>
      <xdr:rowOff>66675</xdr:rowOff>
    </xdr:from>
    <xdr:to>
      <xdr:col>25</xdr:col>
      <xdr:colOff>438150</xdr:colOff>
      <xdr:row>38</xdr:row>
      <xdr:rowOff>123825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142875</xdr:colOff>
      <xdr:row>3</xdr:row>
      <xdr:rowOff>19050</xdr:rowOff>
    </xdr:from>
    <xdr:to>
      <xdr:col>21</xdr:col>
      <xdr:colOff>228600</xdr:colOff>
      <xdr:row>16</xdr:row>
      <xdr:rowOff>57150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333375</xdr:colOff>
      <xdr:row>3</xdr:row>
      <xdr:rowOff>28575</xdr:rowOff>
    </xdr:from>
    <xdr:to>
      <xdr:col>25</xdr:col>
      <xdr:colOff>447675</xdr:colOff>
      <xdr:row>16</xdr:row>
      <xdr:rowOff>66675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523875</xdr:colOff>
      <xdr:row>3</xdr:row>
      <xdr:rowOff>28575</xdr:rowOff>
    </xdr:from>
    <xdr:to>
      <xdr:col>29</xdr:col>
      <xdr:colOff>609600</xdr:colOff>
      <xdr:row>16</xdr:row>
      <xdr:rowOff>66675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247650</xdr:colOff>
      <xdr:row>25</xdr:row>
      <xdr:rowOff>66675</xdr:rowOff>
    </xdr:from>
    <xdr:to>
      <xdr:col>25</xdr:col>
      <xdr:colOff>438150</xdr:colOff>
      <xdr:row>38</xdr:row>
      <xdr:rowOff>123825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142875</xdr:colOff>
      <xdr:row>3</xdr:row>
      <xdr:rowOff>19050</xdr:rowOff>
    </xdr:from>
    <xdr:to>
      <xdr:col>21</xdr:col>
      <xdr:colOff>228600</xdr:colOff>
      <xdr:row>16</xdr:row>
      <xdr:rowOff>57150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333375</xdr:colOff>
      <xdr:row>3</xdr:row>
      <xdr:rowOff>28575</xdr:rowOff>
    </xdr:from>
    <xdr:to>
      <xdr:col>25</xdr:col>
      <xdr:colOff>447675</xdr:colOff>
      <xdr:row>16</xdr:row>
      <xdr:rowOff>66675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523875</xdr:colOff>
      <xdr:row>3</xdr:row>
      <xdr:rowOff>28575</xdr:rowOff>
    </xdr:from>
    <xdr:to>
      <xdr:col>29</xdr:col>
      <xdr:colOff>609600</xdr:colOff>
      <xdr:row>16</xdr:row>
      <xdr:rowOff>66675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247650</xdr:colOff>
      <xdr:row>25</xdr:row>
      <xdr:rowOff>66675</xdr:rowOff>
    </xdr:from>
    <xdr:to>
      <xdr:col>25</xdr:col>
      <xdr:colOff>438150</xdr:colOff>
      <xdr:row>38</xdr:row>
      <xdr:rowOff>123825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142875</xdr:colOff>
      <xdr:row>3</xdr:row>
      <xdr:rowOff>19050</xdr:rowOff>
    </xdr:from>
    <xdr:to>
      <xdr:col>21</xdr:col>
      <xdr:colOff>228600</xdr:colOff>
      <xdr:row>16</xdr:row>
      <xdr:rowOff>57150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333375</xdr:colOff>
      <xdr:row>3</xdr:row>
      <xdr:rowOff>28575</xdr:rowOff>
    </xdr:from>
    <xdr:to>
      <xdr:col>25</xdr:col>
      <xdr:colOff>447675</xdr:colOff>
      <xdr:row>16</xdr:row>
      <xdr:rowOff>66675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523875</xdr:colOff>
      <xdr:row>3</xdr:row>
      <xdr:rowOff>28575</xdr:rowOff>
    </xdr:from>
    <xdr:to>
      <xdr:col>29</xdr:col>
      <xdr:colOff>609600</xdr:colOff>
      <xdr:row>16</xdr:row>
      <xdr:rowOff>66675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247650</xdr:colOff>
      <xdr:row>25</xdr:row>
      <xdr:rowOff>66675</xdr:rowOff>
    </xdr:from>
    <xdr:to>
      <xdr:col>25</xdr:col>
      <xdr:colOff>438150</xdr:colOff>
      <xdr:row>38</xdr:row>
      <xdr:rowOff>123825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142875</xdr:colOff>
      <xdr:row>3</xdr:row>
      <xdr:rowOff>19050</xdr:rowOff>
    </xdr:from>
    <xdr:to>
      <xdr:col>21</xdr:col>
      <xdr:colOff>228600</xdr:colOff>
      <xdr:row>16</xdr:row>
      <xdr:rowOff>57150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333375</xdr:colOff>
      <xdr:row>3</xdr:row>
      <xdr:rowOff>28575</xdr:rowOff>
    </xdr:from>
    <xdr:to>
      <xdr:col>25</xdr:col>
      <xdr:colOff>447675</xdr:colOff>
      <xdr:row>16</xdr:row>
      <xdr:rowOff>66675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523875</xdr:colOff>
      <xdr:row>3</xdr:row>
      <xdr:rowOff>28575</xdr:rowOff>
    </xdr:from>
    <xdr:to>
      <xdr:col>29</xdr:col>
      <xdr:colOff>609600</xdr:colOff>
      <xdr:row>16</xdr:row>
      <xdr:rowOff>66675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247650</xdr:colOff>
      <xdr:row>25</xdr:row>
      <xdr:rowOff>66675</xdr:rowOff>
    </xdr:from>
    <xdr:to>
      <xdr:col>25</xdr:col>
      <xdr:colOff>438150</xdr:colOff>
      <xdr:row>38</xdr:row>
      <xdr:rowOff>123825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590550</xdr:colOff>
      <xdr:row>75</xdr:row>
      <xdr:rowOff>200025</xdr:rowOff>
    </xdr:from>
    <xdr:to>
      <xdr:col>24</xdr:col>
      <xdr:colOff>66675</xdr:colOff>
      <xdr:row>81</xdr:row>
      <xdr:rowOff>76200</xdr:rowOff>
    </xdr:to>
    <xdr:sp macro="" textlink="">
      <xdr:nvSpPr>
        <xdr:cNvPr id="6" name="ZoneTexte 5"/>
        <xdr:cNvSpPr txBox="1"/>
      </xdr:nvSpPr>
      <xdr:spPr>
        <a:xfrm>
          <a:off x="5829300" y="16278225"/>
          <a:ext cx="3714750" cy="11620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fr-FR" sz="1100"/>
            <a:t>112% sur plus de 4 minutes</a:t>
          </a:r>
          <a:r>
            <a:rPr lang="fr-FR" sz="1100" baseline="0"/>
            <a:t> sur le 900m, c'est étrange.</a:t>
          </a:r>
        </a:p>
        <a:p>
          <a:r>
            <a:rPr lang="fr-FR" sz="1100" baseline="0"/>
            <a:t>N'aurait-il pas été plus intéressant de placer le 900m au milieu, de le courir à une allure de footing (environ 85% de la VMA pour ne pas se fatiguer) et  tout donner sur la première  (700m) et dernière course (400m)?</a:t>
          </a:r>
          <a:endParaRPr lang="fr-FR" sz="1100"/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142875</xdr:colOff>
      <xdr:row>3</xdr:row>
      <xdr:rowOff>19050</xdr:rowOff>
    </xdr:from>
    <xdr:to>
      <xdr:col>21</xdr:col>
      <xdr:colOff>228600</xdr:colOff>
      <xdr:row>16</xdr:row>
      <xdr:rowOff>57150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333375</xdr:colOff>
      <xdr:row>3</xdr:row>
      <xdr:rowOff>28575</xdr:rowOff>
    </xdr:from>
    <xdr:to>
      <xdr:col>25</xdr:col>
      <xdr:colOff>447675</xdr:colOff>
      <xdr:row>16</xdr:row>
      <xdr:rowOff>66675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523875</xdr:colOff>
      <xdr:row>3</xdr:row>
      <xdr:rowOff>28575</xdr:rowOff>
    </xdr:from>
    <xdr:to>
      <xdr:col>29</xdr:col>
      <xdr:colOff>609600</xdr:colOff>
      <xdr:row>16</xdr:row>
      <xdr:rowOff>66675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247650</xdr:colOff>
      <xdr:row>25</xdr:row>
      <xdr:rowOff>66675</xdr:rowOff>
    </xdr:from>
    <xdr:to>
      <xdr:col>25</xdr:col>
      <xdr:colOff>438150</xdr:colOff>
      <xdr:row>38</xdr:row>
      <xdr:rowOff>123825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142875</xdr:colOff>
      <xdr:row>3</xdr:row>
      <xdr:rowOff>19050</xdr:rowOff>
    </xdr:from>
    <xdr:to>
      <xdr:col>21</xdr:col>
      <xdr:colOff>228600</xdr:colOff>
      <xdr:row>16</xdr:row>
      <xdr:rowOff>57150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333375</xdr:colOff>
      <xdr:row>3</xdr:row>
      <xdr:rowOff>28575</xdr:rowOff>
    </xdr:from>
    <xdr:to>
      <xdr:col>25</xdr:col>
      <xdr:colOff>447675</xdr:colOff>
      <xdr:row>16</xdr:row>
      <xdr:rowOff>66675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523875</xdr:colOff>
      <xdr:row>3</xdr:row>
      <xdr:rowOff>28575</xdr:rowOff>
    </xdr:from>
    <xdr:to>
      <xdr:col>29</xdr:col>
      <xdr:colOff>609600</xdr:colOff>
      <xdr:row>16</xdr:row>
      <xdr:rowOff>66675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247650</xdr:colOff>
      <xdr:row>25</xdr:row>
      <xdr:rowOff>66675</xdr:rowOff>
    </xdr:from>
    <xdr:to>
      <xdr:col>25</xdr:col>
      <xdr:colOff>438150</xdr:colOff>
      <xdr:row>38</xdr:row>
      <xdr:rowOff>123825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142875</xdr:colOff>
      <xdr:row>3</xdr:row>
      <xdr:rowOff>19050</xdr:rowOff>
    </xdr:from>
    <xdr:to>
      <xdr:col>21</xdr:col>
      <xdr:colOff>228600</xdr:colOff>
      <xdr:row>16</xdr:row>
      <xdr:rowOff>57150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333375</xdr:colOff>
      <xdr:row>3</xdr:row>
      <xdr:rowOff>28575</xdr:rowOff>
    </xdr:from>
    <xdr:to>
      <xdr:col>25</xdr:col>
      <xdr:colOff>447675</xdr:colOff>
      <xdr:row>16</xdr:row>
      <xdr:rowOff>66675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523875</xdr:colOff>
      <xdr:row>3</xdr:row>
      <xdr:rowOff>28575</xdr:rowOff>
    </xdr:from>
    <xdr:to>
      <xdr:col>29</xdr:col>
      <xdr:colOff>609600</xdr:colOff>
      <xdr:row>16</xdr:row>
      <xdr:rowOff>66675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247650</xdr:colOff>
      <xdr:row>25</xdr:row>
      <xdr:rowOff>66675</xdr:rowOff>
    </xdr:from>
    <xdr:to>
      <xdr:col>25</xdr:col>
      <xdr:colOff>438150</xdr:colOff>
      <xdr:row>38</xdr:row>
      <xdr:rowOff>123825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161925</xdr:colOff>
      <xdr:row>75</xdr:row>
      <xdr:rowOff>66675</xdr:rowOff>
    </xdr:from>
    <xdr:to>
      <xdr:col>24</xdr:col>
      <xdr:colOff>209550</xdr:colOff>
      <xdr:row>81</xdr:row>
      <xdr:rowOff>47625</xdr:rowOff>
    </xdr:to>
    <xdr:sp macro="" textlink="">
      <xdr:nvSpPr>
        <xdr:cNvPr id="6" name="ZoneTexte 5"/>
        <xdr:cNvSpPr txBox="1"/>
      </xdr:nvSpPr>
      <xdr:spPr>
        <a:xfrm>
          <a:off x="5400675" y="16144875"/>
          <a:ext cx="4286250" cy="12668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fr-FR" sz="1100"/>
            <a:t>Il faut être plus ambitieuse dans tes projets: la moyennes des VMA de tes projets est de 80%, ce qui rapporterai la note de 0/8.Sur ton 900m, tu as courru à plus de 1,5 km/h de plus que prévu: donc tu en es capable.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142875</xdr:colOff>
      <xdr:row>3</xdr:row>
      <xdr:rowOff>19050</xdr:rowOff>
    </xdr:from>
    <xdr:to>
      <xdr:col>21</xdr:col>
      <xdr:colOff>228600</xdr:colOff>
      <xdr:row>16</xdr:row>
      <xdr:rowOff>57150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333375</xdr:colOff>
      <xdr:row>3</xdr:row>
      <xdr:rowOff>28575</xdr:rowOff>
    </xdr:from>
    <xdr:to>
      <xdr:col>25</xdr:col>
      <xdr:colOff>447675</xdr:colOff>
      <xdr:row>16</xdr:row>
      <xdr:rowOff>66675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523875</xdr:colOff>
      <xdr:row>3</xdr:row>
      <xdr:rowOff>28575</xdr:rowOff>
    </xdr:from>
    <xdr:to>
      <xdr:col>29</xdr:col>
      <xdr:colOff>609600</xdr:colOff>
      <xdr:row>16</xdr:row>
      <xdr:rowOff>66675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247650</xdr:colOff>
      <xdr:row>25</xdr:row>
      <xdr:rowOff>66675</xdr:rowOff>
    </xdr:from>
    <xdr:to>
      <xdr:col>25</xdr:col>
      <xdr:colOff>438150</xdr:colOff>
      <xdr:row>38</xdr:row>
      <xdr:rowOff>123825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295275</xdr:colOff>
      <xdr:row>75</xdr:row>
      <xdr:rowOff>180975</xdr:rowOff>
    </xdr:from>
    <xdr:to>
      <xdr:col>24</xdr:col>
      <xdr:colOff>142875</xdr:colOff>
      <xdr:row>78</xdr:row>
      <xdr:rowOff>85725</xdr:rowOff>
    </xdr:to>
    <xdr:sp macro="" textlink="">
      <xdr:nvSpPr>
        <xdr:cNvPr id="6" name="ZoneTexte 5"/>
        <xdr:cNvSpPr txBox="1"/>
      </xdr:nvSpPr>
      <xdr:spPr>
        <a:xfrm>
          <a:off x="5534025" y="16259175"/>
          <a:ext cx="4086225" cy="6191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fr-FR" sz="1100"/>
            <a:t>Le temps du</a:t>
          </a:r>
          <a:r>
            <a:rPr lang="fr-FR" sz="1100" baseline="0"/>
            <a:t> 900m est impossible.</a:t>
          </a:r>
          <a:endParaRPr lang="fr-FR" sz="1100"/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142875</xdr:colOff>
      <xdr:row>3</xdr:row>
      <xdr:rowOff>19050</xdr:rowOff>
    </xdr:from>
    <xdr:to>
      <xdr:col>21</xdr:col>
      <xdr:colOff>228600</xdr:colOff>
      <xdr:row>16</xdr:row>
      <xdr:rowOff>57150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333375</xdr:colOff>
      <xdr:row>3</xdr:row>
      <xdr:rowOff>28575</xdr:rowOff>
    </xdr:from>
    <xdr:to>
      <xdr:col>25</xdr:col>
      <xdr:colOff>447675</xdr:colOff>
      <xdr:row>16</xdr:row>
      <xdr:rowOff>66675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523875</xdr:colOff>
      <xdr:row>3</xdr:row>
      <xdr:rowOff>28575</xdr:rowOff>
    </xdr:from>
    <xdr:to>
      <xdr:col>29</xdr:col>
      <xdr:colOff>609600</xdr:colOff>
      <xdr:row>16</xdr:row>
      <xdr:rowOff>66675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247650</xdr:colOff>
      <xdr:row>25</xdr:row>
      <xdr:rowOff>66675</xdr:rowOff>
    </xdr:from>
    <xdr:to>
      <xdr:col>25</xdr:col>
      <xdr:colOff>438150</xdr:colOff>
      <xdr:row>38</xdr:row>
      <xdr:rowOff>123825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180975</xdr:colOff>
      <xdr:row>75</xdr:row>
      <xdr:rowOff>66675</xdr:rowOff>
    </xdr:from>
    <xdr:to>
      <xdr:col>24</xdr:col>
      <xdr:colOff>104775</xdr:colOff>
      <xdr:row>78</xdr:row>
      <xdr:rowOff>9525</xdr:rowOff>
    </xdr:to>
    <xdr:sp macro="" textlink="">
      <xdr:nvSpPr>
        <xdr:cNvPr id="6" name="ZoneTexte 5"/>
        <xdr:cNvSpPr txBox="1"/>
      </xdr:nvSpPr>
      <xdr:spPr>
        <a:xfrm>
          <a:off x="5419725" y="16144875"/>
          <a:ext cx="4162425" cy="6572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fr-FR" sz="1100"/>
            <a:t>Il va falloir courir</a:t>
          </a:r>
          <a:r>
            <a:rPr lang="fr-FR" sz="1100" baseline="0"/>
            <a:t> plus vite...</a:t>
          </a:r>
          <a:endParaRPr lang="fr-FR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142875</xdr:colOff>
      <xdr:row>3</xdr:row>
      <xdr:rowOff>19050</xdr:rowOff>
    </xdr:from>
    <xdr:to>
      <xdr:col>21</xdr:col>
      <xdr:colOff>228600</xdr:colOff>
      <xdr:row>16</xdr:row>
      <xdr:rowOff>57150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333375</xdr:colOff>
      <xdr:row>3</xdr:row>
      <xdr:rowOff>28575</xdr:rowOff>
    </xdr:from>
    <xdr:to>
      <xdr:col>25</xdr:col>
      <xdr:colOff>447675</xdr:colOff>
      <xdr:row>16</xdr:row>
      <xdr:rowOff>66675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523875</xdr:colOff>
      <xdr:row>3</xdr:row>
      <xdr:rowOff>28575</xdr:rowOff>
    </xdr:from>
    <xdr:to>
      <xdr:col>29</xdr:col>
      <xdr:colOff>609600</xdr:colOff>
      <xdr:row>16</xdr:row>
      <xdr:rowOff>66675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247650</xdr:colOff>
      <xdr:row>25</xdr:row>
      <xdr:rowOff>66675</xdr:rowOff>
    </xdr:from>
    <xdr:to>
      <xdr:col>25</xdr:col>
      <xdr:colOff>438150</xdr:colOff>
      <xdr:row>38</xdr:row>
      <xdr:rowOff>123825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142875</xdr:colOff>
      <xdr:row>3</xdr:row>
      <xdr:rowOff>19050</xdr:rowOff>
    </xdr:from>
    <xdr:to>
      <xdr:col>21</xdr:col>
      <xdr:colOff>228600</xdr:colOff>
      <xdr:row>16</xdr:row>
      <xdr:rowOff>57150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333375</xdr:colOff>
      <xdr:row>3</xdr:row>
      <xdr:rowOff>28575</xdr:rowOff>
    </xdr:from>
    <xdr:to>
      <xdr:col>25</xdr:col>
      <xdr:colOff>447675</xdr:colOff>
      <xdr:row>16</xdr:row>
      <xdr:rowOff>66675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523875</xdr:colOff>
      <xdr:row>3</xdr:row>
      <xdr:rowOff>28575</xdr:rowOff>
    </xdr:from>
    <xdr:to>
      <xdr:col>29</xdr:col>
      <xdr:colOff>609600</xdr:colOff>
      <xdr:row>16</xdr:row>
      <xdr:rowOff>66675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247650</xdr:colOff>
      <xdr:row>25</xdr:row>
      <xdr:rowOff>66675</xdr:rowOff>
    </xdr:from>
    <xdr:to>
      <xdr:col>25</xdr:col>
      <xdr:colOff>438150</xdr:colOff>
      <xdr:row>38</xdr:row>
      <xdr:rowOff>123825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142875</xdr:colOff>
      <xdr:row>3</xdr:row>
      <xdr:rowOff>19050</xdr:rowOff>
    </xdr:from>
    <xdr:to>
      <xdr:col>21</xdr:col>
      <xdr:colOff>228600</xdr:colOff>
      <xdr:row>16</xdr:row>
      <xdr:rowOff>57150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333375</xdr:colOff>
      <xdr:row>3</xdr:row>
      <xdr:rowOff>28575</xdr:rowOff>
    </xdr:from>
    <xdr:to>
      <xdr:col>25</xdr:col>
      <xdr:colOff>447675</xdr:colOff>
      <xdr:row>16</xdr:row>
      <xdr:rowOff>66675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523875</xdr:colOff>
      <xdr:row>3</xdr:row>
      <xdr:rowOff>28575</xdr:rowOff>
    </xdr:from>
    <xdr:to>
      <xdr:col>29</xdr:col>
      <xdr:colOff>609600</xdr:colOff>
      <xdr:row>16</xdr:row>
      <xdr:rowOff>66675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247650</xdr:colOff>
      <xdr:row>25</xdr:row>
      <xdr:rowOff>66675</xdr:rowOff>
    </xdr:from>
    <xdr:to>
      <xdr:col>25</xdr:col>
      <xdr:colOff>438150</xdr:colOff>
      <xdr:row>38</xdr:row>
      <xdr:rowOff>123825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142875</xdr:colOff>
      <xdr:row>3</xdr:row>
      <xdr:rowOff>19050</xdr:rowOff>
    </xdr:from>
    <xdr:to>
      <xdr:col>21</xdr:col>
      <xdr:colOff>228600</xdr:colOff>
      <xdr:row>16</xdr:row>
      <xdr:rowOff>57150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333375</xdr:colOff>
      <xdr:row>3</xdr:row>
      <xdr:rowOff>28575</xdr:rowOff>
    </xdr:from>
    <xdr:to>
      <xdr:col>25</xdr:col>
      <xdr:colOff>447675</xdr:colOff>
      <xdr:row>16</xdr:row>
      <xdr:rowOff>66675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523875</xdr:colOff>
      <xdr:row>3</xdr:row>
      <xdr:rowOff>28575</xdr:rowOff>
    </xdr:from>
    <xdr:to>
      <xdr:col>29</xdr:col>
      <xdr:colOff>609600</xdr:colOff>
      <xdr:row>16</xdr:row>
      <xdr:rowOff>66675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247650</xdr:colOff>
      <xdr:row>25</xdr:row>
      <xdr:rowOff>66675</xdr:rowOff>
    </xdr:from>
    <xdr:to>
      <xdr:col>25</xdr:col>
      <xdr:colOff>438150</xdr:colOff>
      <xdr:row>38</xdr:row>
      <xdr:rowOff>123825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142875</xdr:colOff>
      <xdr:row>3</xdr:row>
      <xdr:rowOff>19050</xdr:rowOff>
    </xdr:from>
    <xdr:to>
      <xdr:col>21</xdr:col>
      <xdr:colOff>228600</xdr:colOff>
      <xdr:row>16</xdr:row>
      <xdr:rowOff>57150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333375</xdr:colOff>
      <xdr:row>3</xdr:row>
      <xdr:rowOff>28575</xdr:rowOff>
    </xdr:from>
    <xdr:to>
      <xdr:col>25</xdr:col>
      <xdr:colOff>447675</xdr:colOff>
      <xdr:row>16</xdr:row>
      <xdr:rowOff>66675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523875</xdr:colOff>
      <xdr:row>3</xdr:row>
      <xdr:rowOff>28575</xdr:rowOff>
    </xdr:from>
    <xdr:to>
      <xdr:col>29</xdr:col>
      <xdr:colOff>609600</xdr:colOff>
      <xdr:row>16</xdr:row>
      <xdr:rowOff>66675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247650</xdr:colOff>
      <xdr:row>25</xdr:row>
      <xdr:rowOff>66675</xdr:rowOff>
    </xdr:from>
    <xdr:to>
      <xdr:col>25</xdr:col>
      <xdr:colOff>438150</xdr:colOff>
      <xdr:row>38</xdr:row>
      <xdr:rowOff>123825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142875</xdr:colOff>
      <xdr:row>3</xdr:row>
      <xdr:rowOff>19050</xdr:rowOff>
    </xdr:from>
    <xdr:to>
      <xdr:col>21</xdr:col>
      <xdr:colOff>228600</xdr:colOff>
      <xdr:row>16</xdr:row>
      <xdr:rowOff>57150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333375</xdr:colOff>
      <xdr:row>3</xdr:row>
      <xdr:rowOff>28575</xdr:rowOff>
    </xdr:from>
    <xdr:to>
      <xdr:col>25</xdr:col>
      <xdr:colOff>447675</xdr:colOff>
      <xdr:row>16</xdr:row>
      <xdr:rowOff>66675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523875</xdr:colOff>
      <xdr:row>3</xdr:row>
      <xdr:rowOff>28575</xdr:rowOff>
    </xdr:from>
    <xdr:to>
      <xdr:col>29</xdr:col>
      <xdr:colOff>609600</xdr:colOff>
      <xdr:row>16</xdr:row>
      <xdr:rowOff>66675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247650</xdr:colOff>
      <xdr:row>25</xdr:row>
      <xdr:rowOff>66675</xdr:rowOff>
    </xdr:from>
    <xdr:to>
      <xdr:col>25</xdr:col>
      <xdr:colOff>438150</xdr:colOff>
      <xdr:row>38</xdr:row>
      <xdr:rowOff>123825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142875</xdr:colOff>
      <xdr:row>3</xdr:row>
      <xdr:rowOff>19050</xdr:rowOff>
    </xdr:from>
    <xdr:to>
      <xdr:col>21</xdr:col>
      <xdr:colOff>228600</xdr:colOff>
      <xdr:row>16</xdr:row>
      <xdr:rowOff>57150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333375</xdr:colOff>
      <xdr:row>3</xdr:row>
      <xdr:rowOff>28575</xdr:rowOff>
    </xdr:from>
    <xdr:to>
      <xdr:col>25</xdr:col>
      <xdr:colOff>447675</xdr:colOff>
      <xdr:row>16</xdr:row>
      <xdr:rowOff>66675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523875</xdr:colOff>
      <xdr:row>3</xdr:row>
      <xdr:rowOff>28575</xdr:rowOff>
    </xdr:from>
    <xdr:to>
      <xdr:col>29</xdr:col>
      <xdr:colOff>609600</xdr:colOff>
      <xdr:row>16</xdr:row>
      <xdr:rowOff>66675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247650</xdr:colOff>
      <xdr:row>25</xdr:row>
      <xdr:rowOff>66675</xdr:rowOff>
    </xdr:from>
    <xdr:to>
      <xdr:col>25</xdr:col>
      <xdr:colOff>438150</xdr:colOff>
      <xdr:row>38</xdr:row>
      <xdr:rowOff>123825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94"/>
  <sheetViews>
    <sheetView topLeftCell="A75" workbookViewId="0">
      <selection activeCell="C93" sqref="C93:E93"/>
    </sheetView>
  </sheetViews>
  <sheetFormatPr baseColWidth="10" defaultRowHeight="15"/>
  <cols>
    <col min="3" max="3" width="4.7109375" customWidth="1"/>
    <col min="4" max="4" width="1.7109375" customWidth="1"/>
    <col min="5" max="6" width="4.7109375" customWidth="1"/>
    <col min="7" max="7" width="1.7109375" customWidth="1"/>
    <col min="8" max="9" width="4.7109375" customWidth="1"/>
    <col min="10" max="10" width="1.7109375" customWidth="1"/>
    <col min="11" max="12" width="4.7109375" customWidth="1"/>
    <col min="13" max="13" width="1.7109375" customWidth="1"/>
    <col min="14" max="15" width="4.7109375" customWidth="1"/>
    <col min="16" max="16" width="1.7109375" customWidth="1"/>
    <col min="17" max="17" width="4.7109375" customWidth="1"/>
    <col min="23" max="23" width="4.7109375" customWidth="1"/>
    <col min="24" max="24" width="1.7109375" customWidth="1"/>
    <col min="25" max="25" width="4.7109375" customWidth="1"/>
  </cols>
  <sheetData>
    <row r="1" spans="1:18">
      <c r="A1" t="s">
        <v>0</v>
      </c>
      <c r="B1" t="s">
        <v>1</v>
      </c>
      <c r="F1" t="s">
        <v>2</v>
      </c>
      <c r="G1" t="s">
        <v>7</v>
      </c>
      <c r="H1">
        <v>11.5</v>
      </c>
    </row>
    <row r="3" spans="1:18" ht="15.75" thickBot="1">
      <c r="A3" s="2">
        <v>41597</v>
      </c>
    </row>
    <row r="4" spans="1:18" ht="15.75" thickBot="1">
      <c r="A4" s="113">
        <v>0.85</v>
      </c>
      <c r="B4" s="3" t="s">
        <v>3</v>
      </c>
      <c r="C4" s="58">
        <v>100</v>
      </c>
      <c r="D4" s="59"/>
      <c r="E4" s="60"/>
      <c r="F4" s="58">
        <v>100</v>
      </c>
      <c r="G4" s="59"/>
      <c r="H4" s="60"/>
      <c r="I4" s="58">
        <v>100</v>
      </c>
      <c r="J4" s="59"/>
      <c r="K4" s="60"/>
      <c r="L4" s="58">
        <v>100</v>
      </c>
      <c r="M4" s="59"/>
      <c r="N4" s="60"/>
      <c r="O4" s="58">
        <v>100</v>
      </c>
      <c r="P4" s="59"/>
      <c r="Q4" s="60"/>
    </row>
    <row r="5" spans="1:18">
      <c r="A5" s="114"/>
      <c r="B5" s="4" t="s">
        <v>4</v>
      </c>
      <c r="C5" s="7">
        <v>0</v>
      </c>
      <c r="D5" s="8" t="s">
        <v>7</v>
      </c>
      <c r="E5" s="9" t="s">
        <v>8</v>
      </c>
      <c r="F5" s="7">
        <v>0</v>
      </c>
      <c r="G5" s="8" t="s">
        <v>7</v>
      </c>
      <c r="H5" s="9" t="s">
        <v>34</v>
      </c>
      <c r="I5" s="7">
        <v>0</v>
      </c>
      <c r="J5" s="8" t="s">
        <v>7</v>
      </c>
      <c r="K5" s="9" t="s">
        <v>19</v>
      </c>
      <c r="L5" s="7">
        <v>0</v>
      </c>
      <c r="M5" s="8" t="s">
        <v>7</v>
      </c>
      <c r="N5" s="9" t="s">
        <v>29</v>
      </c>
      <c r="O5" s="7">
        <v>0</v>
      </c>
      <c r="P5" s="8" t="s">
        <v>7</v>
      </c>
      <c r="Q5" s="9" t="s">
        <v>29</v>
      </c>
    </row>
    <row r="6" spans="1:18">
      <c r="A6" s="115"/>
      <c r="B6" s="6" t="s">
        <v>6</v>
      </c>
      <c r="C6" s="110">
        <f>(C4/(E5+(60*C5)))*3.6</f>
        <v>10.90909090909091</v>
      </c>
      <c r="D6" s="111"/>
      <c r="E6" s="112"/>
      <c r="F6" s="110">
        <f t="shared" ref="F6" si="0">(F4/(H5+(60*F5)))*3.6</f>
        <v>12</v>
      </c>
      <c r="G6" s="111"/>
      <c r="H6" s="112"/>
      <c r="I6" s="110">
        <f t="shared" ref="I6" si="1">(I4/(K5+(60*I5)))*3.6</f>
        <v>9.2307692307692317</v>
      </c>
      <c r="J6" s="111"/>
      <c r="K6" s="112"/>
      <c r="L6" s="110">
        <f t="shared" ref="L6" si="2">(L4/(N5+(60*L5)))*3.6</f>
        <v>11.612903225806452</v>
      </c>
      <c r="M6" s="111"/>
      <c r="N6" s="112"/>
      <c r="O6" s="110">
        <f t="shared" ref="O6" si="3">(O4/(Q5+(60*O5)))*3.6</f>
        <v>11.612903225806452</v>
      </c>
      <c r="P6" s="111"/>
      <c r="Q6" s="112"/>
    </row>
    <row r="7" spans="1:18" ht="15.75" thickBot="1">
      <c r="A7" s="116"/>
      <c r="B7" s="5" t="s">
        <v>5</v>
      </c>
      <c r="C7" s="107">
        <f>C6/$H$1</f>
        <v>0.94861660079051391</v>
      </c>
      <c r="D7" s="108"/>
      <c r="E7" s="109"/>
      <c r="F7" s="107">
        <f t="shared" ref="F7" si="4">F6/$H$1</f>
        <v>1.0434782608695652</v>
      </c>
      <c r="G7" s="108"/>
      <c r="H7" s="109"/>
      <c r="I7" s="107">
        <f t="shared" ref="I7" si="5">I6/$H$1</f>
        <v>0.80267558528428107</v>
      </c>
      <c r="J7" s="108"/>
      <c r="K7" s="109"/>
      <c r="L7" s="107">
        <f t="shared" ref="L7" si="6">L6/$H$1</f>
        <v>1.0098176718092566</v>
      </c>
      <c r="M7" s="108"/>
      <c r="N7" s="109"/>
      <c r="O7" s="107">
        <f t="shared" ref="O7" si="7">O6/$H$1</f>
        <v>1.0098176718092566</v>
      </c>
      <c r="P7" s="108"/>
      <c r="Q7" s="109"/>
    </row>
    <row r="8" spans="1:18" ht="21.75" thickBot="1">
      <c r="A8" s="1"/>
    </row>
    <row r="9" spans="1:18" ht="15.75" customHeight="1" thickBot="1">
      <c r="A9" s="113">
        <v>1</v>
      </c>
      <c r="B9" s="3" t="s">
        <v>3</v>
      </c>
      <c r="C9" s="58">
        <v>100</v>
      </c>
      <c r="D9" s="59"/>
      <c r="E9" s="60"/>
      <c r="F9" s="58">
        <v>100</v>
      </c>
      <c r="G9" s="59"/>
      <c r="H9" s="60"/>
      <c r="I9" s="58">
        <v>100</v>
      </c>
      <c r="J9" s="59"/>
      <c r="K9" s="60"/>
      <c r="L9" s="58">
        <v>100</v>
      </c>
      <c r="M9" s="59"/>
      <c r="N9" s="60"/>
      <c r="O9" s="58">
        <v>100</v>
      </c>
      <c r="P9" s="59"/>
      <c r="Q9" s="60"/>
      <c r="R9" s="10"/>
    </row>
    <row r="10" spans="1:18" ht="15" customHeight="1">
      <c r="A10" s="114"/>
      <c r="B10" s="4" t="s">
        <v>4</v>
      </c>
      <c r="C10" s="7">
        <v>0</v>
      </c>
      <c r="D10" s="8" t="s">
        <v>7</v>
      </c>
      <c r="E10" s="9" t="s">
        <v>10</v>
      </c>
      <c r="F10" s="7">
        <v>0</v>
      </c>
      <c r="G10" s="8" t="s">
        <v>7</v>
      </c>
      <c r="H10" s="9" t="s">
        <v>8</v>
      </c>
      <c r="I10" s="7">
        <v>0</v>
      </c>
      <c r="J10" s="8" t="s">
        <v>7</v>
      </c>
      <c r="K10" s="9" t="s">
        <v>39</v>
      </c>
      <c r="L10" s="7">
        <v>0</v>
      </c>
      <c r="M10" s="8" t="s">
        <v>7</v>
      </c>
      <c r="N10" s="9" t="s">
        <v>23</v>
      </c>
      <c r="O10" s="7">
        <v>0</v>
      </c>
      <c r="P10" s="8" t="s">
        <v>7</v>
      </c>
      <c r="Q10" s="9" t="s">
        <v>29</v>
      </c>
    </row>
    <row r="11" spans="1:18" ht="15.75" customHeight="1">
      <c r="A11" s="115"/>
      <c r="B11" s="6" t="s">
        <v>6</v>
      </c>
      <c r="C11" s="110">
        <f>(C9/(E10+(60*C10)))*3.6</f>
        <v>9.7297297297297298</v>
      </c>
      <c r="D11" s="111"/>
      <c r="E11" s="112"/>
      <c r="F11" s="110">
        <f t="shared" ref="F11" si="8">(F9/(H10+(60*F10)))*3.6</f>
        <v>10.90909090909091</v>
      </c>
      <c r="G11" s="111"/>
      <c r="H11" s="112"/>
      <c r="I11" s="110">
        <f t="shared" ref="I11" si="9">(I9/(K10+(60*I10)))*3.6</f>
        <v>9.4736842105263168</v>
      </c>
      <c r="J11" s="111"/>
      <c r="K11" s="112"/>
      <c r="L11" s="110">
        <f t="shared" ref="L11" si="10">(L9/(N10+(60*L10)))*3.6</f>
        <v>10.588235294117649</v>
      </c>
      <c r="M11" s="111"/>
      <c r="N11" s="112"/>
      <c r="O11" s="110">
        <f t="shared" ref="O11" si="11">(O9/(Q10+(60*O10)))*3.6</f>
        <v>11.612903225806452</v>
      </c>
      <c r="P11" s="111"/>
      <c r="Q11" s="112"/>
    </row>
    <row r="12" spans="1:18" ht="15.75" customHeight="1" thickBot="1">
      <c r="A12" s="116"/>
      <c r="B12" s="5" t="s">
        <v>5</v>
      </c>
      <c r="C12" s="107">
        <f>C11/$H$1</f>
        <v>0.84606345475910694</v>
      </c>
      <c r="D12" s="108"/>
      <c r="E12" s="109"/>
      <c r="F12" s="107">
        <f t="shared" ref="F12" si="12">F11/$H$1</f>
        <v>0.94861660079051391</v>
      </c>
      <c r="G12" s="108"/>
      <c r="H12" s="109"/>
      <c r="I12" s="107">
        <f t="shared" ref="I12" si="13">I11/$H$1</f>
        <v>0.82379862700228845</v>
      </c>
      <c r="J12" s="108"/>
      <c r="K12" s="109"/>
      <c r="L12" s="107">
        <f t="shared" ref="L12" si="14">L11/$H$1</f>
        <v>0.92071611253196939</v>
      </c>
      <c r="M12" s="108"/>
      <c r="N12" s="109"/>
      <c r="O12" s="107">
        <f t="shared" ref="O12" si="15">O11/$H$1</f>
        <v>1.0098176718092566</v>
      </c>
      <c r="P12" s="108"/>
      <c r="Q12" s="109"/>
    </row>
    <row r="13" spans="1:18" ht="21.75" thickBot="1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</row>
    <row r="14" spans="1:18" ht="15.75" thickBot="1">
      <c r="A14" s="113">
        <v>1.1499999999999999</v>
      </c>
      <c r="B14" s="3" t="s">
        <v>3</v>
      </c>
      <c r="C14" s="58">
        <v>100</v>
      </c>
      <c r="D14" s="59"/>
      <c r="E14" s="60"/>
      <c r="F14" s="58">
        <v>100</v>
      </c>
      <c r="G14" s="59"/>
      <c r="H14" s="60"/>
      <c r="I14" s="58">
        <v>100</v>
      </c>
      <c r="J14" s="59"/>
      <c r="K14" s="60"/>
      <c r="L14" s="58">
        <v>100</v>
      </c>
      <c r="M14" s="59"/>
      <c r="N14" s="60"/>
      <c r="O14" s="58">
        <v>100</v>
      </c>
      <c r="P14" s="59"/>
      <c r="Q14" s="60"/>
    </row>
    <row r="15" spans="1:18">
      <c r="A15" s="114"/>
      <c r="B15" s="4" t="s">
        <v>4</v>
      </c>
      <c r="C15" s="7"/>
      <c r="D15" s="8" t="s">
        <v>7</v>
      </c>
      <c r="E15" s="9"/>
      <c r="F15" s="7"/>
      <c r="G15" s="8" t="s">
        <v>7</v>
      </c>
      <c r="H15" s="9"/>
      <c r="I15" s="7"/>
      <c r="J15" s="8" t="s">
        <v>7</v>
      </c>
      <c r="K15" s="9"/>
      <c r="L15" s="7"/>
      <c r="M15" s="8" t="s">
        <v>7</v>
      </c>
      <c r="N15" s="9"/>
      <c r="O15" s="7"/>
      <c r="P15" s="8" t="s">
        <v>7</v>
      </c>
      <c r="Q15" s="9"/>
    </row>
    <row r="16" spans="1:18">
      <c r="A16" s="115"/>
      <c r="B16" s="6" t="s">
        <v>6</v>
      </c>
      <c r="C16" s="110" t="e">
        <f>(C14/(E15+(60*C15)))*3.6</f>
        <v>#DIV/0!</v>
      </c>
      <c r="D16" s="111"/>
      <c r="E16" s="112"/>
      <c r="F16" s="110" t="e">
        <f t="shared" ref="F16" si="16">(F14/(H15+(60*F15)))*3.6</f>
        <v>#DIV/0!</v>
      </c>
      <c r="G16" s="111"/>
      <c r="H16" s="112"/>
      <c r="I16" s="110" t="e">
        <f t="shared" ref="I16" si="17">(I14/(K15+(60*I15)))*3.6</f>
        <v>#DIV/0!</v>
      </c>
      <c r="J16" s="111"/>
      <c r="K16" s="112"/>
      <c r="L16" s="110" t="e">
        <f t="shared" ref="L16" si="18">(L14/(N15+(60*L15)))*3.6</f>
        <v>#DIV/0!</v>
      </c>
      <c r="M16" s="111"/>
      <c r="N16" s="112"/>
      <c r="O16" s="110" t="e">
        <f t="shared" ref="O16" si="19">(O14/(Q15+(60*O15)))*3.6</f>
        <v>#DIV/0!</v>
      </c>
      <c r="P16" s="111"/>
      <c r="Q16" s="112"/>
    </row>
    <row r="17" spans="1:17" ht="15.75" thickBot="1">
      <c r="A17" s="116"/>
      <c r="B17" s="5" t="s">
        <v>5</v>
      </c>
      <c r="C17" s="107" t="e">
        <f>C16/$H$1</f>
        <v>#DIV/0!</v>
      </c>
      <c r="D17" s="108"/>
      <c r="E17" s="109"/>
      <c r="F17" s="107" t="e">
        <f t="shared" ref="F17" si="20">F16/$H$1</f>
        <v>#DIV/0!</v>
      </c>
      <c r="G17" s="108"/>
      <c r="H17" s="109"/>
      <c r="I17" s="107" t="e">
        <f t="shared" ref="I17" si="21">I16/$H$1</f>
        <v>#DIV/0!</v>
      </c>
      <c r="J17" s="108"/>
      <c r="K17" s="109"/>
      <c r="L17" s="107" t="e">
        <f t="shared" ref="L17" si="22">L16/$H$1</f>
        <v>#DIV/0!</v>
      </c>
      <c r="M17" s="108"/>
      <c r="N17" s="109"/>
      <c r="O17" s="107" t="e">
        <f t="shared" ref="O17" si="23">O16/$H$1</f>
        <v>#DIV/0!</v>
      </c>
      <c r="P17" s="108"/>
      <c r="Q17" s="109"/>
    </row>
    <row r="18" spans="1:17" ht="21.75" thickBot="1">
      <c r="A18" s="1"/>
    </row>
    <row r="19" spans="1:17" ht="19.5" thickBot="1">
      <c r="B19" s="16" t="s">
        <v>4</v>
      </c>
      <c r="C19" s="17">
        <v>6</v>
      </c>
      <c r="D19" s="18" t="s">
        <v>7</v>
      </c>
      <c r="E19" s="19" t="s">
        <v>9</v>
      </c>
    </row>
    <row r="20" spans="1:17" ht="18.75">
      <c r="B20" s="15" t="s">
        <v>3</v>
      </c>
      <c r="C20" s="38">
        <v>830</v>
      </c>
      <c r="D20" s="39"/>
      <c r="E20" s="40"/>
    </row>
    <row r="21" spans="1:17" ht="18.75">
      <c r="B21" s="13" t="s">
        <v>6</v>
      </c>
      <c r="C21" s="41">
        <f>(C20/(E19+(C19*60)))*3.6</f>
        <v>8.2999999999999989</v>
      </c>
      <c r="D21" s="42"/>
      <c r="E21" s="43"/>
    </row>
    <row r="22" spans="1:17" ht="19.5" thickBot="1">
      <c r="B22" s="14" t="s">
        <v>5</v>
      </c>
      <c r="C22" s="44">
        <f>C21/H1</f>
        <v>0.72173913043478255</v>
      </c>
      <c r="D22" s="45"/>
      <c r="E22" s="46"/>
    </row>
    <row r="25" spans="1:17" ht="15.75" thickBot="1">
      <c r="A25" s="2">
        <v>41604</v>
      </c>
      <c r="B25" t="s">
        <v>72</v>
      </c>
    </row>
    <row r="26" spans="1:17" ht="15.75" thickBot="1">
      <c r="A26" s="113">
        <v>0.85</v>
      </c>
      <c r="B26" s="3" t="s">
        <v>3</v>
      </c>
      <c r="C26" s="58">
        <v>100</v>
      </c>
      <c r="D26" s="59"/>
      <c r="E26" s="60"/>
      <c r="F26" s="58">
        <v>100</v>
      </c>
      <c r="G26" s="59"/>
      <c r="H26" s="60"/>
      <c r="I26" s="58">
        <v>100</v>
      </c>
      <c r="J26" s="59"/>
      <c r="K26" s="60"/>
      <c r="L26" s="58">
        <v>100</v>
      </c>
      <c r="M26" s="59"/>
      <c r="N26" s="60"/>
      <c r="O26" s="58">
        <v>100</v>
      </c>
      <c r="P26" s="59"/>
      <c r="Q26" s="60"/>
    </row>
    <row r="27" spans="1:17">
      <c r="A27" s="114"/>
      <c r="B27" s="4" t="s">
        <v>4</v>
      </c>
      <c r="C27" s="7">
        <v>0</v>
      </c>
      <c r="D27" s="8" t="s">
        <v>7</v>
      </c>
      <c r="E27" s="9"/>
      <c r="F27" s="7">
        <v>0</v>
      </c>
      <c r="G27" s="8" t="s">
        <v>7</v>
      </c>
      <c r="H27" s="9"/>
      <c r="I27" s="7">
        <v>0</v>
      </c>
      <c r="J27" s="8" t="s">
        <v>7</v>
      </c>
      <c r="K27" s="9"/>
      <c r="L27" s="7">
        <v>0</v>
      </c>
      <c r="M27" s="8" t="s">
        <v>7</v>
      </c>
      <c r="N27" s="9"/>
      <c r="O27" s="7">
        <v>0</v>
      </c>
      <c r="P27" s="8" t="s">
        <v>7</v>
      </c>
      <c r="Q27" s="9"/>
    </row>
    <row r="28" spans="1:17">
      <c r="A28" s="115"/>
      <c r="B28" s="6" t="s">
        <v>6</v>
      </c>
      <c r="C28" s="110" t="e">
        <f>(C26/(E27+(60*C27)))*3.6</f>
        <v>#DIV/0!</v>
      </c>
      <c r="D28" s="111"/>
      <c r="E28" s="112"/>
      <c r="F28" s="110"/>
      <c r="G28" s="111"/>
      <c r="H28" s="112"/>
      <c r="I28" s="110" t="e">
        <f t="shared" ref="I28" si="24">(I26/(K27+(60*I27)))*3.6</f>
        <v>#DIV/0!</v>
      </c>
      <c r="J28" s="111"/>
      <c r="K28" s="112"/>
      <c r="L28" s="110" t="e">
        <f t="shared" ref="L28" si="25">(L26/(N27+(60*L27)))*3.6</f>
        <v>#DIV/0!</v>
      </c>
      <c r="M28" s="111"/>
      <c r="N28" s="112"/>
      <c r="O28" s="110" t="e">
        <f t="shared" ref="O28" si="26">(O26/(Q27+(60*O27)))*3.6</f>
        <v>#DIV/0!</v>
      </c>
      <c r="P28" s="111"/>
      <c r="Q28" s="112"/>
    </row>
    <row r="29" spans="1:17" ht="15.75" thickBot="1">
      <c r="A29" s="116"/>
      <c r="B29" s="5" t="s">
        <v>5</v>
      </c>
      <c r="C29" s="107" t="e">
        <f>C28/$H$1</f>
        <v>#DIV/0!</v>
      </c>
      <c r="D29" s="108"/>
      <c r="E29" s="109"/>
      <c r="F29" s="107">
        <f t="shared" ref="F29" si="27">F28/$H$1</f>
        <v>0</v>
      </c>
      <c r="G29" s="108"/>
      <c r="H29" s="109"/>
      <c r="I29" s="107" t="e">
        <f t="shared" ref="I29" si="28">I28/$H$1</f>
        <v>#DIV/0!</v>
      </c>
      <c r="J29" s="108"/>
      <c r="K29" s="109"/>
      <c r="L29" s="107" t="e">
        <f t="shared" ref="L29" si="29">L28/$H$1</f>
        <v>#DIV/0!</v>
      </c>
      <c r="M29" s="108"/>
      <c r="N29" s="109"/>
      <c r="O29" s="107" t="e">
        <f t="shared" ref="O29" si="30">O28/$H$1</f>
        <v>#DIV/0!</v>
      </c>
      <c r="P29" s="108"/>
      <c r="Q29" s="109"/>
    </row>
    <row r="30" spans="1:17" ht="15.75" thickBot="1"/>
    <row r="31" spans="1:17" ht="15.75" thickBot="1">
      <c r="A31" s="113"/>
      <c r="B31" s="3" t="s">
        <v>3</v>
      </c>
      <c r="C31" s="58">
        <v>100</v>
      </c>
      <c r="D31" s="59"/>
      <c r="E31" s="60"/>
      <c r="F31" s="58">
        <v>100</v>
      </c>
      <c r="G31" s="59"/>
      <c r="H31" s="60"/>
      <c r="I31" s="58">
        <v>100</v>
      </c>
      <c r="J31" s="59"/>
      <c r="K31" s="60"/>
      <c r="L31" s="58">
        <v>100</v>
      </c>
      <c r="M31" s="59"/>
      <c r="N31" s="60"/>
      <c r="O31" s="58">
        <v>100</v>
      </c>
      <c r="P31" s="59"/>
      <c r="Q31" s="60"/>
    </row>
    <row r="32" spans="1:17">
      <c r="A32" s="114"/>
      <c r="B32" s="4" t="s">
        <v>4</v>
      </c>
      <c r="C32" s="7">
        <v>0</v>
      </c>
      <c r="D32" s="8" t="s">
        <v>7</v>
      </c>
      <c r="E32" s="9"/>
      <c r="F32" s="7">
        <v>0</v>
      </c>
      <c r="G32" s="8" t="s">
        <v>7</v>
      </c>
      <c r="H32" s="9"/>
      <c r="I32" s="7">
        <v>0</v>
      </c>
      <c r="J32" s="8" t="s">
        <v>7</v>
      </c>
      <c r="K32" s="9"/>
      <c r="L32" s="7">
        <v>0</v>
      </c>
      <c r="M32" s="8" t="s">
        <v>7</v>
      </c>
      <c r="N32" s="9"/>
      <c r="O32" s="7">
        <v>0</v>
      </c>
      <c r="P32" s="8" t="s">
        <v>7</v>
      </c>
      <c r="Q32" s="9"/>
    </row>
    <row r="33" spans="1:17">
      <c r="A33" s="115"/>
      <c r="B33" s="6" t="s">
        <v>6</v>
      </c>
      <c r="C33" s="110" t="e">
        <f>(C31/(E32+(60*C32)))*3.6</f>
        <v>#DIV/0!</v>
      </c>
      <c r="D33" s="111"/>
      <c r="E33" s="112"/>
      <c r="F33" s="110" t="e">
        <f t="shared" ref="F33" si="31">(F31/(H32+(60*F32)))*3.6</f>
        <v>#DIV/0!</v>
      </c>
      <c r="G33" s="111"/>
      <c r="H33" s="112"/>
      <c r="I33" s="110" t="e">
        <f t="shared" ref="I33" si="32">(I31/(K32+(60*I32)))*3.6</f>
        <v>#DIV/0!</v>
      </c>
      <c r="J33" s="111"/>
      <c r="K33" s="112"/>
      <c r="L33" s="110" t="e">
        <f t="shared" ref="L33" si="33">(L31/(N32+(60*L32)))*3.6</f>
        <v>#DIV/0!</v>
      </c>
      <c r="M33" s="111"/>
      <c r="N33" s="112"/>
      <c r="O33" s="110" t="e">
        <f t="shared" ref="O33" si="34">(O31/(Q32+(60*O32)))*3.6</f>
        <v>#DIV/0!</v>
      </c>
      <c r="P33" s="111"/>
      <c r="Q33" s="112"/>
    </row>
    <row r="34" spans="1:17" ht="15.75" thickBot="1">
      <c r="A34" s="116"/>
      <c r="B34" s="5" t="s">
        <v>5</v>
      </c>
      <c r="C34" s="107" t="e">
        <f>C33/$H$1</f>
        <v>#DIV/0!</v>
      </c>
      <c r="D34" s="108"/>
      <c r="E34" s="109"/>
      <c r="F34" s="107" t="e">
        <f t="shared" ref="F34" si="35">F33/$H$1</f>
        <v>#DIV/0!</v>
      </c>
      <c r="G34" s="108"/>
      <c r="H34" s="109"/>
      <c r="I34" s="107" t="e">
        <f t="shared" ref="I34" si="36">I33/$H$1</f>
        <v>#DIV/0!</v>
      </c>
      <c r="J34" s="108"/>
      <c r="K34" s="109"/>
      <c r="L34" s="107" t="e">
        <f t="shared" ref="L34" si="37">L33/$H$1</f>
        <v>#DIV/0!</v>
      </c>
      <c r="M34" s="108"/>
      <c r="N34" s="109"/>
      <c r="O34" s="107" t="e">
        <f t="shared" ref="O34" si="38">O33/$H$1</f>
        <v>#DIV/0!</v>
      </c>
      <c r="P34" s="108"/>
      <c r="Q34" s="109"/>
    </row>
    <row r="35" spans="1:17" ht="15.75" thickBot="1"/>
    <row r="36" spans="1:17" ht="19.5" thickBot="1">
      <c r="B36" s="16" t="s">
        <v>4</v>
      </c>
      <c r="C36" s="17">
        <v>6</v>
      </c>
      <c r="D36" s="18" t="s">
        <v>7</v>
      </c>
      <c r="E36" s="19" t="s">
        <v>9</v>
      </c>
      <c r="I36" s="128" t="s">
        <v>70</v>
      </c>
      <c r="J36" s="129"/>
      <c r="K36" s="129"/>
      <c r="L36" s="51"/>
      <c r="M36" s="51"/>
      <c r="N36" s="52"/>
    </row>
    <row r="37" spans="1:17" ht="19.5" thickBot="1">
      <c r="B37" s="15" t="s">
        <v>3</v>
      </c>
      <c r="C37" s="38"/>
      <c r="D37" s="39"/>
      <c r="E37" s="40"/>
      <c r="I37" s="117" t="s">
        <v>71</v>
      </c>
      <c r="J37" s="118"/>
      <c r="K37" s="118"/>
      <c r="L37" s="55">
        <f>ABS(C38-L36)</f>
        <v>0</v>
      </c>
      <c r="M37" s="55"/>
      <c r="N37" s="56"/>
    </row>
    <row r="38" spans="1:17" ht="18.75">
      <c r="B38" s="13" t="s">
        <v>6</v>
      </c>
      <c r="C38" s="41">
        <f>(C37/(E36+(C36*60)))*3.6</f>
        <v>0</v>
      </c>
      <c r="D38" s="42"/>
      <c r="E38" s="43"/>
    </row>
    <row r="39" spans="1:17" ht="19.5" thickBot="1">
      <c r="B39" s="14" t="s">
        <v>5</v>
      </c>
      <c r="C39" s="44">
        <f>C38/$H$1</f>
        <v>0</v>
      </c>
      <c r="D39" s="45"/>
      <c r="E39" s="46"/>
    </row>
    <row r="42" spans="1:17" ht="15.75" thickBot="1">
      <c r="A42" s="2">
        <v>41611</v>
      </c>
      <c r="B42" t="s">
        <v>86</v>
      </c>
    </row>
    <row r="43" spans="1:17" ht="19.5" thickBot="1">
      <c r="B43" s="16" t="s">
        <v>4</v>
      </c>
      <c r="C43" s="17">
        <v>6</v>
      </c>
      <c r="D43" s="18" t="s">
        <v>7</v>
      </c>
      <c r="E43" s="19" t="s">
        <v>9</v>
      </c>
      <c r="I43" s="128" t="s">
        <v>70</v>
      </c>
      <c r="J43" s="129"/>
      <c r="K43" s="129"/>
      <c r="L43" s="51"/>
      <c r="M43" s="51"/>
      <c r="N43" s="52"/>
    </row>
    <row r="44" spans="1:17" ht="19.5" thickBot="1">
      <c r="B44" s="15" t="s">
        <v>3</v>
      </c>
      <c r="C44" s="38"/>
      <c r="D44" s="39"/>
      <c r="E44" s="40"/>
      <c r="I44" s="117" t="s">
        <v>71</v>
      </c>
      <c r="J44" s="118"/>
      <c r="K44" s="118"/>
      <c r="L44" s="55">
        <f>ABS(C45-L43)</f>
        <v>0</v>
      </c>
      <c r="M44" s="55"/>
      <c r="N44" s="56"/>
    </row>
    <row r="45" spans="1:17" ht="18.75">
      <c r="B45" s="13" t="s">
        <v>6</v>
      </c>
      <c r="C45" s="41">
        <f>(C44/(E43+(C43*60)))*3.6</f>
        <v>0</v>
      </c>
      <c r="D45" s="42"/>
      <c r="E45" s="43"/>
    </row>
    <row r="46" spans="1:17" ht="19.5" thickBot="1">
      <c r="B46" s="14" t="s">
        <v>5</v>
      </c>
      <c r="C46" s="44">
        <f>C45/$H$1</f>
        <v>0</v>
      </c>
      <c r="D46" s="45"/>
      <c r="E46" s="46"/>
    </row>
    <row r="47" spans="1:17" ht="15.75" thickBot="1"/>
    <row r="48" spans="1:17" ht="19.5" thickBot="1">
      <c r="B48" s="16" t="s">
        <v>4</v>
      </c>
      <c r="C48" s="17">
        <v>2</v>
      </c>
      <c r="D48" s="18" t="s">
        <v>7</v>
      </c>
      <c r="E48" s="19" t="s">
        <v>9</v>
      </c>
      <c r="I48" s="128" t="s">
        <v>70</v>
      </c>
      <c r="J48" s="129"/>
      <c r="K48" s="129"/>
      <c r="L48" s="51"/>
      <c r="M48" s="51"/>
      <c r="N48" s="52"/>
    </row>
    <row r="49" spans="1:14" ht="19.5" thickBot="1">
      <c r="B49" s="15" t="s">
        <v>3</v>
      </c>
      <c r="C49" s="38"/>
      <c r="D49" s="39"/>
      <c r="E49" s="40"/>
      <c r="I49" s="117" t="s">
        <v>71</v>
      </c>
      <c r="J49" s="118"/>
      <c r="K49" s="118"/>
      <c r="L49" s="55">
        <f>ABS(C50-L48)</f>
        <v>0</v>
      </c>
      <c r="M49" s="55"/>
      <c r="N49" s="56"/>
    </row>
    <row r="50" spans="1:14" ht="18.75">
      <c r="B50" s="13" t="s">
        <v>6</v>
      </c>
      <c r="C50" s="41">
        <f>(C49/(E48+(C48*60)))*3.6</f>
        <v>0</v>
      </c>
      <c r="D50" s="42"/>
      <c r="E50" s="43"/>
    </row>
    <row r="51" spans="1:14" ht="19.5" thickBot="1">
      <c r="B51" s="14" t="s">
        <v>5</v>
      </c>
      <c r="C51" s="44">
        <f>C50/$H$1</f>
        <v>0</v>
      </c>
      <c r="D51" s="45"/>
      <c r="E51" s="46"/>
    </row>
    <row r="52" spans="1:14" ht="15.75" thickBot="1"/>
    <row r="53" spans="1:14" ht="30">
      <c r="B53" s="21" t="s">
        <v>87</v>
      </c>
      <c r="C53" s="130">
        <f>(C46+C51)/2</f>
        <v>0</v>
      </c>
      <c r="D53" s="130"/>
      <c r="E53" s="131"/>
      <c r="F53" s="132"/>
      <c r="G53" s="51"/>
      <c r="H53" s="133"/>
      <c r="I53" s="136" t="s">
        <v>89</v>
      </c>
      <c r="J53" s="137"/>
      <c r="K53" s="137"/>
      <c r="L53" s="119">
        <f>(L44+L49)/2</f>
        <v>0</v>
      </c>
      <c r="M53" s="119"/>
      <c r="N53" s="120"/>
    </row>
    <row r="54" spans="1:14" ht="16.5" thickBot="1">
      <c r="B54" s="22" t="s">
        <v>88</v>
      </c>
      <c r="C54" s="121"/>
      <c r="D54" s="122"/>
      <c r="E54" s="123"/>
      <c r="F54" s="134"/>
      <c r="G54" s="125"/>
      <c r="H54" s="135"/>
      <c r="I54" s="124" t="s">
        <v>88</v>
      </c>
      <c r="J54" s="125"/>
      <c r="K54" s="125"/>
      <c r="L54" s="126"/>
      <c r="M54" s="126"/>
      <c r="N54" s="127"/>
    </row>
    <row r="57" spans="1:14" ht="15.75" thickBot="1">
      <c r="A57" s="2">
        <v>41613</v>
      </c>
      <c r="B57" t="s">
        <v>86</v>
      </c>
    </row>
    <row r="58" spans="1:14" ht="19.5" thickBot="1">
      <c r="B58" s="16" t="s">
        <v>4</v>
      </c>
      <c r="C58" s="17">
        <v>2</v>
      </c>
      <c r="D58" s="18" t="s">
        <v>7</v>
      </c>
      <c r="E58" s="19" t="s">
        <v>9</v>
      </c>
      <c r="I58" s="128" t="s">
        <v>70</v>
      </c>
      <c r="J58" s="129"/>
      <c r="K58" s="129"/>
      <c r="L58" s="51"/>
      <c r="M58" s="51"/>
      <c r="N58" s="52"/>
    </row>
    <row r="59" spans="1:14" ht="19.5" thickBot="1">
      <c r="B59" s="15" t="s">
        <v>3</v>
      </c>
      <c r="C59" s="38"/>
      <c r="D59" s="39"/>
      <c r="E59" s="40"/>
      <c r="I59" s="117" t="s">
        <v>71</v>
      </c>
      <c r="J59" s="118"/>
      <c r="K59" s="118"/>
      <c r="L59" s="55">
        <f>ABS(C60-L58)</f>
        <v>0</v>
      </c>
      <c r="M59" s="55"/>
      <c r="N59" s="56"/>
    </row>
    <row r="60" spans="1:14" ht="18.75">
      <c r="B60" s="13" t="s">
        <v>6</v>
      </c>
      <c r="C60" s="41">
        <f>(C59/(E58+(C58*60)))*3.6</f>
        <v>0</v>
      </c>
      <c r="D60" s="42"/>
      <c r="E60" s="43"/>
    </row>
    <row r="61" spans="1:14" ht="19.5" thickBot="1">
      <c r="B61" s="14" t="s">
        <v>5</v>
      </c>
      <c r="C61" s="44">
        <f>C60/$H$1</f>
        <v>0</v>
      </c>
      <c r="D61" s="45"/>
      <c r="E61" s="46"/>
    </row>
    <row r="65" spans="1:30" ht="15.75" thickBot="1">
      <c r="A65" s="2">
        <v>41618</v>
      </c>
    </row>
    <row r="66" spans="1:30" ht="15.75" thickBot="1">
      <c r="R66" s="25" t="s">
        <v>95</v>
      </c>
      <c r="S66" s="139"/>
      <c r="T66" s="140"/>
      <c r="U66" s="140"/>
      <c r="V66" s="141"/>
      <c r="W66" s="140" t="s">
        <v>96</v>
      </c>
      <c r="X66" s="140"/>
      <c r="Y66" s="140"/>
      <c r="Z66" s="139"/>
      <c r="AA66" s="142"/>
      <c r="AB66" s="140"/>
      <c r="AC66" s="140"/>
      <c r="AD66" s="141"/>
    </row>
    <row r="67" spans="1:30" ht="15.75" thickBot="1">
      <c r="S67" s="26"/>
      <c r="T67" s="26"/>
      <c r="U67" s="27"/>
      <c r="Z67" s="26"/>
      <c r="AA67" s="26"/>
      <c r="AB67" s="26"/>
    </row>
    <row r="68" spans="1:30" ht="15.75">
      <c r="R68" s="143" t="s">
        <v>97</v>
      </c>
      <c r="S68" s="145" t="s">
        <v>98</v>
      </c>
      <c r="T68" s="143" t="s">
        <v>99</v>
      </c>
      <c r="U68" s="147" t="s">
        <v>70</v>
      </c>
      <c r="V68" s="148"/>
      <c r="W68" s="149"/>
      <c r="X68" s="150"/>
      <c r="Y68" s="150"/>
      <c r="Z68" s="150"/>
      <c r="AA68" s="150"/>
      <c r="AB68" s="151"/>
      <c r="AC68" s="152" t="s">
        <v>100</v>
      </c>
      <c r="AD68" s="153"/>
    </row>
    <row r="69" spans="1:30" ht="15.75" customHeight="1" thickBot="1">
      <c r="R69" s="144"/>
      <c r="S69" s="146"/>
      <c r="T69" s="144"/>
      <c r="U69" s="28" t="s">
        <v>5</v>
      </c>
      <c r="V69" s="29" t="s">
        <v>6</v>
      </c>
      <c r="W69" s="154" t="s">
        <v>4</v>
      </c>
      <c r="X69" s="155"/>
      <c r="Y69" s="156"/>
      <c r="Z69" s="30" t="s">
        <v>6</v>
      </c>
      <c r="AA69" s="157" t="s">
        <v>5</v>
      </c>
      <c r="AB69" s="158"/>
      <c r="AC69" s="159" t="s">
        <v>101</v>
      </c>
      <c r="AD69" s="160"/>
    </row>
    <row r="70" spans="1:30">
      <c r="R70" s="98">
        <v>1</v>
      </c>
      <c r="S70" s="99">
        <v>700</v>
      </c>
      <c r="T70" s="31" t="s">
        <v>102</v>
      </c>
      <c r="U70" s="73">
        <f>(V70/$H$1)</f>
        <v>0.85217391304347834</v>
      </c>
      <c r="V70" s="101">
        <v>9.8000000000000007</v>
      </c>
      <c r="W70" s="102">
        <v>4</v>
      </c>
      <c r="X70" s="103" t="s">
        <v>7</v>
      </c>
      <c r="Y70" s="104" t="s">
        <v>104</v>
      </c>
      <c r="Z70" s="95">
        <f>(S70/((W70*60)+Y70))*3.6</f>
        <v>10.08</v>
      </c>
      <c r="AA70" s="105">
        <f>(Z70/$H$1)*100</f>
        <v>87.65217391304347</v>
      </c>
      <c r="AB70" s="106"/>
      <c r="AC70" s="161">
        <f>ABS(Z70-V70)</f>
        <v>0.27999999999999936</v>
      </c>
      <c r="AD70" s="162"/>
    </row>
    <row r="71" spans="1:30">
      <c r="R71" s="69"/>
      <c r="S71" s="100"/>
      <c r="T71" s="32"/>
      <c r="U71" s="74"/>
      <c r="V71" s="75"/>
      <c r="W71" s="77"/>
      <c r="X71" s="79"/>
      <c r="Y71" s="81"/>
      <c r="Z71" s="95"/>
      <c r="AA71" s="96"/>
      <c r="AB71" s="97"/>
      <c r="AC71" s="61"/>
      <c r="AD71" s="62"/>
    </row>
    <row r="72" spans="1:30" ht="15" customHeight="1">
      <c r="R72" s="69">
        <v>2</v>
      </c>
      <c r="S72" s="71">
        <v>400</v>
      </c>
      <c r="T72" s="32"/>
      <c r="U72" s="73">
        <f t="shared" ref="U72" si="39">(V72/$H$1)</f>
        <v>0.90434782608695652</v>
      </c>
      <c r="V72" s="75">
        <v>10.4</v>
      </c>
      <c r="W72" s="89">
        <v>2</v>
      </c>
      <c r="X72" s="91" t="s">
        <v>7</v>
      </c>
      <c r="Y72" s="93" t="s">
        <v>11</v>
      </c>
      <c r="Z72" s="95">
        <f>(S72/((W72*60)+Y72))*3.6</f>
        <v>9.7297297297297298</v>
      </c>
      <c r="AA72" s="85">
        <f t="shared" ref="AA72" si="40">(Z72/$H$1)*100</f>
        <v>84.6063454759107</v>
      </c>
      <c r="AB72" s="86"/>
      <c r="AC72" s="61">
        <f>ABS(Z72-V72)</f>
        <v>0.67027027027027053</v>
      </c>
      <c r="AD72" s="62"/>
    </row>
    <row r="73" spans="1:30" ht="15" customHeight="1">
      <c r="R73" s="69"/>
      <c r="S73" s="100"/>
      <c r="T73" s="32"/>
      <c r="U73" s="74"/>
      <c r="V73" s="75"/>
      <c r="W73" s="90"/>
      <c r="X73" s="92"/>
      <c r="Y73" s="94"/>
      <c r="Z73" s="95"/>
      <c r="AA73" s="96"/>
      <c r="AB73" s="97"/>
      <c r="AC73" s="61"/>
      <c r="AD73" s="62"/>
    </row>
    <row r="74" spans="1:30" ht="15" customHeight="1">
      <c r="R74" s="69">
        <v>3</v>
      </c>
      <c r="S74" s="71">
        <v>900</v>
      </c>
      <c r="T74" s="32"/>
      <c r="U74" s="73">
        <f t="shared" ref="U74" si="41">(V74/$H$1)</f>
        <v>0.79999999999999993</v>
      </c>
      <c r="V74" s="75">
        <v>9.1999999999999993</v>
      </c>
      <c r="W74" s="77">
        <v>5</v>
      </c>
      <c r="X74" s="79" t="s">
        <v>7</v>
      </c>
      <c r="Y74" s="81" t="s">
        <v>11</v>
      </c>
      <c r="Z74" s="83">
        <f>(S74/((W74*60)+Y74))*3.6</f>
        <v>9.8780487804878057</v>
      </c>
      <c r="AA74" s="85">
        <f t="shared" ref="AA74" si="42">(Z74/$H$1)*100</f>
        <v>85.89607635206788</v>
      </c>
      <c r="AB74" s="86"/>
      <c r="AC74" s="61">
        <f>ABS(Z74-V74)</f>
        <v>0.67804878048780637</v>
      </c>
      <c r="AD74" s="62"/>
    </row>
    <row r="75" spans="1:30" ht="15.75" customHeight="1" thickBot="1">
      <c r="R75" s="70"/>
      <c r="S75" s="72"/>
      <c r="T75" s="33"/>
      <c r="U75" s="74"/>
      <c r="V75" s="76"/>
      <c r="W75" s="78"/>
      <c r="X75" s="80"/>
      <c r="Y75" s="82"/>
      <c r="Z75" s="84"/>
      <c r="AA75" s="87"/>
      <c r="AB75" s="88"/>
      <c r="AC75" s="63"/>
      <c r="AD75" s="64"/>
    </row>
    <row r="76" spans="1:30" ht="26.25">
      <c r="Z76" s="34" t="s">
        <v>103</v>
      </c>
      <c r="AA76" s="65">
        <f>AVERAGE(AA70:AA75)</f>
        <v>86.051531913674012</v>
      </c>
      <c r="AB76" s="66"/>
      <c r="AC76" s="67">
        <f>AVERAGE(AC70:AC75)</f>
        <v>0.54277301691935875</v>
      </c>
      <c r="AD76" s="68"/>
    </row>
    <row r="77" spans="1:30">
      <c r="Z77" s="35" t="s">
        <v>105</v>
      </c>
      <c r="AA77" s="138">
        <v>3.5</v>
      </c>
      <c r="AB77" s="138"/>
      <c r="AC77" s="138">
        <v>5</v>
      </c>
      <c r="AD77" s="138"/>
    </row>
    <row r="80" spans="1:30" ht="15.75" thickBot="1">
      <c r="A80" s="2">
        <v>41646</v>
      </c>
    </row>
    <row r="81" spans="2:14" ht="19.5" thickBot="1">
      <c r="B81" s="16" t="s">
        <v>4</v>
      </c>
      <c r="C81" s="17">
        <v>3</v>
      </c>
      <c r="D81" s="18" t="s">
        <v>7</v>
      </c>
      <c r="E81" s="19" t="s">
        <v>13</v>
      </c>
      <c r="I81" s="58" t="s">
        <v>4</v>
      </c>
      <c r="J81" s="59" t="s">
        <v>4</v>
      </c>
      <c r="K81" s="60" t="s">
        <v>4</v>
      </c>
      <c r="L81" s="18">
        <v>3</v>
      </c>
      <c r="M81" s="18" t="s">
        <v>7</v>
      </c>
      <c r="N81" s="19" t="s">
        <v>39</v>
      </c>
    </row>
    <row r="82" spans="2:14" ht="18.75">
      <c r="B82" s="15" t="s">
        <v>3</v>
      </c>
      <c r="C82" s="38">
        <v>750</v>
      </c>
      <c r="D82" s="39"/>
      <c r="E82" s="40"/>
      <c r="I82" s="38" t="s">
        <v>3</v>
      </c>
      <c r="J82" s="39" t="s">
        <v>3</v>
      </c>
      <c r="K82" s="40" t="s">
        <v>3</v>
      </c>
      <c r="L82" s="53">
        <v>600</v>
      </c>
      <c r="M82" s="39"/>
      <c r="N82" s="40"/>
    </row>
    <row r="83" spans="2:14" s="179" customFormat="1" ht="18.75">
      <c r="B83" s="175" t="s">
        <v>6</v>
      </c>
      <c r="C83" s="176">
        <f>(C82/(E81+(C81*60)))*3.6</f>
        <v>12.558139534883722</v>
      </c>
      <c r="D83" s="177"/>
      <c r="E83" s="178"/>
      <c r="I83" s="110" t="s">
        <v>6</v>
      </c>
      <c r="J83" s="111" t="s">
        <v>6</v>
      </c>
      <c r="K83" s="112" t="s">
        <v>6</v>
      </c>
      <c r="L83" s="180">
        <f>(L82/(N81+(L81*60)))*3.6</f>
        <v>9.9082568807339442</v>
      </c>
      <c r="M83" s="177"/>
      <c r="N83" s="178"/>
    </row>
    <row r="84" spans="2:14" ht="19.5" thickBot="1">
      <c r="B84" s="14" t="s">
        <v>5</v>
      </c>
      <c r="C84" s="44">
        <f>C83/$H$1</f>
        <v>1.0920121334681496</v>
      </c>
      <c r="D84" s="45"/>
      <c r="E84" s="46"/>
      <c r="I84" s="54" t="s">
        <v>5</v>
      </c>
      <c r="J84" s="55" t="s">
        <v>5</v>
      </c>
      <c r="K84" s="56" t="s">
        <v>5</v>
      </c>
      <c r="L84" s="57">
        <f>L83/$H$1</f>
        <v>0.8615875548464299</v>
      </c>
      <c r="M84" s="45"/>
      <c r="N84" s="46"/>
    </row>
    <row r="85" spans="2:14" ht="15.75" thickBot="1"/>
    <row r="86" spans="2:14" ht="19.5" thickBot="1">
      <c r="B86" s="16" t="s">
        <v>4</v>
      </c>
      <c r="C86" s="17">
        <v>2</v>
      </c>
      <c r="D86" s="18" t="s">
        <v>7</v>
      </c>
      <c r="E86" s="19" t="s">
        <v>175</v>
      </c>
      <c r="I86" s="47" t="s">
        <v>4</v>
      </c>
      <c r="J86" s="48" t="s">
        <v>4</v>
      </c>
      <c r="K86" s="49" t="s">
        <v>4</v>
      </c>
      <c r="L86" s="18">
        <v>3</v>
      </c>
      <c r="M86" s="18" t="s">
        <v>7</v>
      </c>
      <c r="N86" s="19" t="s">
        <v>12</v>
      </c>
    </row>
    <row r="87" spans="2:14" ht="18.75">
      <c r="B87" s="15" t="s">
        <v>3</v>
      </c>
      <c r="C87" s="38">
        <v>450</v>
      </c>
      <c r="D87" s="39"/>
      <c r="E87" s="40"/>
      <c r="I87" s="50" t="s">
        <v>3</v>
      </c>
      <c r="J87" s="51" t="s">
        <v>3</v>
      </c>
      <c r="K87" s="52" t="s">
        <v>3</v>
      </c>
      <c r="L87" s="53">
        <v>600</v>
      </c>
      <c r="M87" s="39"/>
      <c r="N87" s="40"/>
    </row>
    <row r="88" spans="2:14" s="179" customFormat="1" ht="18.75">
      <c r="B88" s="175" t="s">
        <v>6</v>
      </c>
      <c r="C88" s="176">
        <f>(C87/(E86+(C86*60)))*3.6</f>
        <v>11.911764705882353</v>
      </c>
      <c r="D88" s="177"/>
      <c r="E88" s="178"/>
      <c r="I88" s="110" t="s">
        <v>6</v>
      </c>
      <c r="J88" s="111" t="s">
        <v>6</v>
      </c>
      <c r="K88" s="112" t="s">
        <v>6</v>
      </c>
      <c r="L88" s="180">
        <f>(L87/(N86+(L86*60)))*3.6</f>
        <v>10.188679245283019</v>
      </c>
      <c r="M88" s="177"/>
      <c r="N88" s="178"/>
    </row>
    <row r="89" spans="2:14" ht="19.5" thickBot="1">
      <c r="B89" s="14" t="s">
        <v>5</v>
      </c>
      <c r="C89" s="44">
        <f>C88/$H$1</f>
        <v>1.0358056265984654</v>
      </c>
      <c r="D89" s="45"/>
      <c r="E89" s="46"/>
      <c r="I89" s="54" t="s">
        <v>5</v>
      </c>
      <c r="J89" s="55" t="s">
        <v>5</v>
      </c>
      <c r="K89" s="56" t="s">
        <v>5</v>
      </c>
      <c r="L89" s="57">
        <f>L88/$H$1</f>
        <v>0.8859721082854799</v>
      </c>
      <c r="M89" s="45"/>
      <c r="N89" s="46"/>
    </row>
    <row r="90" spans="2:14" ht="15.75" thickBot="1"/>
    <row r="91" spans="2:14" ht="19.5" thickBot="1">
      <c r="B91" s="16" t="s">
        <v>4</v>
      </c>
      <c r="C91" s="17">
        <v>4</v>
      </c>
      <c r="D91" s="18" t="s">
        <v>7</v>
      </c>
      <c r="E91" s="19" t="s">
        <v>33</v>
      </c>
    </row>
    <row r="92" spans="2:14" ht="18.75">
      <c r="B92" s="15" t="s">
        <v>3</v>
      </c>
      <c r="C92" s="38">
        <v>750</v>
      </c>
      <c r="D92" s="39"/>
      <c r="E92" s="40"/>
    </row>
    <row r="93" spans="2:14" s="179" customFormat="1" ht="18.75">
      <c r="B93" s="175" t="s">
        <v>6</v>
      </c>
      <c r="C93" s="176">
        <f>(C92/(E91+(C91*60)))*3.6</f>
        <v>9.5070422535211261</v>
      </c>
      <c r="D93" s="177"/>
      <c r="E93" s="178"/>
    </row>
    <row r="94" spans="2:14" ht="19.5" thickBot="1">
      <c r="B94" s="14" t="s">
        <v>5</v>
      </c>
      <c r="C94" s="44">
        <f>C93/$H$1</f>
        <v>0.82669932639314136</v>
      </c>
      <c r="D94" s="45"/>
      <c r="E94" s="46"/>
    </row>
  </sheetData>
  <mergeCells count="187">
    <mergeCell ref="AA77:AB77"/>
    <mergeCell ref="AC77:AD77"/>
    <mergeCell ref="I58:K58"/>
    <mergeCell ref="L58:N58"/>
    <mergeCell ref="C59:E59"/>
    <mergeCell ref="I59:K59"/>
    <mergeCell ref="L59:N59"/>
    <mergeCell ref="C60:E60"/>
    <mergeCell ref="C61:E61"/>
    <mergeCell ref="S66:V66"/>
    <mergeCell ref="W66:Z66"/>
    <mergeCell ref="AA66:AD66"/>
    <mergeCell ref="R68:R69"/>
    <mergeCell ref="S68:S69"/>
    <mergeCell ref="T68:T69"/>
    <mergeCell ref="U68:V68"/>
    <mergeCell ref="W68:AB68"/>
    <mergeCell ref="AC68:AD68"/>
    <mergeCell ref="W69:Y69"/>
    <mergeCell ref="AA69:AB69"/>
    <mergeCell ref="AC69:AD69"/>
    <mergeCell ref="AC70:AD71"/>
    <mergeCell ref="R72:R73"/>
    <mergeCell ref="S72:S73"/>
    <mergeCell ref="L53:N53"/>
    <mergeCell ref="C54:E54"/>
    <mergeCell ref="I54:K54"/>
    <mergeCell ref="L54:N54"/>
    <mergeCell ref="C39:E39"/>
    <mergeCell ref="I36:K36"/>
    <mergeCell ref="L36:N36"/>
    <mergeCell ref="I37:K37"/>
    <mergeCell ref="L37:N37"/>
    <mergeCell ref="C50:E50"/>
    <mergeCell ref="C51:E51"/>
    <mergeCell ref="C53:E53"/>
    <mergeCell ref="F53:H54"/>
    <mergeCell ref="I53:K53"/>
    <mergeCell ref="C46:E46"/>
    <mergeCell ref="I48:K48"/>
    <mergeCell ref="L48:N48"/>
    <mergeCell ref="C49:E49"/>
    <mergeCell ref="I49:K49"/>
    <mergeCell ref="L49:N49"/>
    <mergeCell ref="C45:E45"/>
    <mergeCell ref="I43:K43"/>
    <mergeCell ref="L43:N43"/>
    <mergeCell ref="C44:E44"/>
    <mergeCell ref="A31:A34"/>
    <mergeCell ref="C31:E31"/>
    <mergeCell ref="F31:H31"/>
    <mergeCell ref="I31:K31"/>
    <mergeCell ref="L31:N31"/>
    <mergeCell ref="O31:Q31"/>
    <mergeCell ref="C33:E33"/>
    <mergeCell ref="F33:H33"/>
    <mergeCell ref="I33:K33"/>
    <mergeCell ref="L33:N33"/>
    <mergeCell ref="O33:Q33"/>
    <mergeCell ref="C34:E34"/>
    <mergeCell ref="F34:H34"/>
    <mergeCell ref="I34:K34"/>
    <mergeCell ref="L34:N34"/>
    <mergeCell ref="O34:Q34"/>
    <mergeCell ref="I44:K44"/>
    <mergeCell ref="L44:N44"/>
    <mergeCell ref="C37:E37"/>
    <mergeCell ref="C38:E38"/>
    <mergeCell ref="O26:Q26"/>
    <mergeCell ref="C28:E28"/>
    <mergeCell ref="F28:H28"/>
    <mergeCell ref="I28:K28"/>
    <mergeCell ref="L28:N28"/>
    <mergeCell ref="O28:Q28"/>
    <mergeCell ref="O29:Q29"/>
    <mergeCell ref="A26:A29"/>
    <mergeCell ref="C26:E26"/>
    <mergeCell ref="F26:H26"/>
    <mergeCell ref="I26:K26"/>
    <mergeCell ref="L26:N26"/>
    <mergeCell ref="C29:E29"/>
    <mergeCell ref="F29:H29"/>
    <mergeCell ref="I29:K29"/>
    <mergeCell ref="L29:N29"/>
    <mergeCell ref="C20:E20"/>
    <mergeCell ref="C21:E21"/>
    <mergeCell ref="C22:E22"/>
    <mergeCell ref="O16:Q16"/>
    <mergeCell ref="C17:E17"/>
    <mergeCell ref="F17:H17"/>
    <mergeCell ref="I17:K17"/>
    <mergeCell ref="L17:N17"/>
    <mergeCell ref="O17:Q17"/>
    <mergeCell ref="A14:A17"/>
    <mergeCell ref="C14:E14"/>
    <mergeCell ref="F14:H14"/>
    <mergeCell ref="I14:K14"/>
    <mergeCell ref="L14:N14"/>
    <mergeCell ref="O12:Q12"/>
    <mergeCell ref="O14:Q14"/>
    <mergeCell ref="C16:E16"/>
    <mergeCell ref="F16:H16"/>
    <mergeCell ref="I16:K16"/>
    <mergeCell ref="L16:N16"/>
    <mergeCell ref="A9:A12"/>
    <mergeCell ref="C9:E9"/>
    <mergeCell ref="F9:H9"/>
    <mergeCell ref="I9:K9"/>
    <mergeCell ref="L9:N9"/>
    <mergeCell ref="C12:E12"/>
    <mergeCell ref="F12:H12"/>
    <mergeCell ref="I12:K12"/>
    <mergeCell ref="L12:N12"/>
    <mergeCell ref="O7:Q7"/>
    <mergeCell ref="O9:Q9"/>
    <mergeCell ref="C11:E11"/>
    <mergeCell ref="F11:H11"/>
    <mergeCell ref="I11:K11"/>
    <mergeCell ref="L11:N11"/>
    <mergeCell ref="O11:Q11"/>
    <mergeCell ref="A4:A7"/>
    <mergeCell ref="C4:E4"/>
    <mergeCell ref="F4:H4"/>
    <mergeCell ref="I4:K4"/>
    <mergeCell ref="L4:N4"/>
    <mergeCell ref="C7:E7"/>
    <mergeCell ref="F7:H7"/>
    <mergeCell ref="I7:K7"/>
    <mergeCell ref="L7:N7"/>
    <mergeCell ref="O4:Q4"/>
    <mergeCell ref="C6:E6"/>
    <mergeCell ref="F6:H6"/>
    <mergeCell ref="I6:K6"/>
    <mergeCell ref="L6:N6"/>
    <mergeCell ref="O6:Q6"/>
    <mergeCell ref="U72:U73"/>
    <mergeCell ref="V72:V73"/>
    <mergeCell ref="W72:W73"/>
    <mergeCell ref="X72:X73"/>
    <mergeCell ref="Y72:Y73"/>
    <mergeCell ref="Z72:Z73"/>
    <mergeCell ref="AA72:AB73"/>
    <mergeCell ref="AC72:AD73"/>
    <mergeCell ref="R70:R71"/>
    <mergeCell ref="S70:S71"/>
    <mergeCell ref="U70:U71"/>
    <mergeCell ref="V70:V71"/>
    <mergeCell ref="W70:W71"/>
    <mergeCell ref="X70:X71"/>
    <mergeCell ref="Y70:Y71"/>
    <mergeCell ref="Z70:Z71"/>
    <mergeCell ref="AA70:AB71"/>
    <mergeCell ref="AC74:AD75"/>
    <mergeCell ref="AA76:AB76"/>
    <mergeCell ref="AC76:AD76"/>
    <mergeCell ref="R74:R75"/>
    <mergeCell ref="S74:S75"/>
    <mergeCell ref="U74:U75"/>
    <mergeCell ref="V74:V75"/>
    <mergeCell ref="W74:W75"/>
    <mergeCell ref="X74:X75"/>
    <mergeCell ref="Y74:Y75"/>
    <mergeCell ref="Z74:Z75"/>
    <mergeCell ref="AA74:AB75"/>
    <mergeCell ref="I81:K81"/>
    <mergeCell ref="C82:E82"/>
    <mergeCell ref="I82:K82"/>
    <mergeCell ref="L82:N82"/>
    <mergeCell ref="C83:E83"/>
    <mergeCell ref="I83:K83"/>
    <mergeCell ref="L83:N83"/>
    <mergeCell ref="C84:E84"/>
    <mergeCell ref="I84:K84"/>
    <mergeCell ref="L84:N84"/>
    <mergeCell ref="C92:E92"/>
    <mergeCell ref="C93:E93"/>
    <mergeCell ref="C94:E94"/>
    <mergeCell ref="I86:K86"/>
    <mergeCell ref="C87:E87"/>
    <mergeCell ref="I87:K87"/>
    <mergeCell ref="L87:N87"/>
    <mergeCell ref="C88:E88"/>
    <mergeCell ref="I88:K88"/>
    <mergeCell ref="L88:N88"/>
    <mergeCell ref="C89:E89"/>
    <mergeCell ref="I89:K89"/>
    <mergeCell ref="L89:N89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D94"/>
  <sheetViews>
    <sheetView topLeftCell="A68" workbookViewId="0">
      <selection activeCell="C93" sqref="C93:E93"/>
    </sheetView>
  </sheetViews>
  <sheetFormatPr baseColWidth="10" defaultRowHeight="15"/>
  <cols>
    <col min="3" max="3" width="4.7109375" customWidth="1"/>
    <col min="4" max="4" width="1.7109375" customWidth="1"/>
    <col min="5" max="6" width="4.7109375" customWidth="1"/>
    <col min="7" max="7" width="1.7109375" customWidth="1"/>
    <col min="8" max="9" width="4.7109375" customWidth="1"/>
    <col min="10" max="10" width="1.7109375" customWidth="1"/>
    <col min="11" max="12" width="4.7109375" customWidth="1"/>
    <col min="13" max="13" width="1.7109375" customWidth="1"/>
    <col min="14" max="15" width="4.7109375" customWidth="1"/>
    <col min="16" max="16" width="1.7109375" customWidth="1"/>
    <col min="17" max="17" width="4.7109375" customWidth="1"/>
    <col min="23" max="23" width="4.7109375" customWidth="1"/>
    <col min="24" max="24" width="1.7109375" customWidth="1"/>
    <col min="25" max="25" width="4.7109375" customWidth="1"/>
  </cols>
  <sheetData>
    <row r="1" spans="1:18">
      <c r="A1" t="s">
        <v>54</v>
      </c>
      <c r="B1" t="s">
        <v>55</v>
      </c>
      <c r="F1" t="s">
        <v>2</v>
      </c>
      <c r="G1" t="s">
        <v>7</v>
      </c>
      <c r="H1">
        <v>13.5</v>
      </c>
    </row>
    <row r="3" spans="1:18" ht="15.75" thickBot="1">
      <c r="A3" s="2">
        <v>41597</v>
      </c>
    </row>
    <row r="4" spans="1:18" ht="15.75" thickBot="1">
      <c r="A4" s="113">
        <v>0.85</v>
      </c>
      <c r="B4" s="3" t="s">
        <v>3</v>
      </c>
      <c r="C4" s="58">
        <v>100</v>
      </c>
      <c r="D4" s="59"/>
      <c r="E4" s="60"/>
      <c r="F4" s="58">
        <v>100</v>
      </c>
      <c r="G4" s="59"/>
      <c r="H4" s="60"/>
      <c r="I4" s="58">
        <v>100</v>
      </c>
      <c r="J4" s="59"/>
      <c r="K4" s="60"/>
      <c r="L4" s="58">
        <v>100</v>
      </c>
      <c r="M4" s="59"/>
      <c r="N4" s="60"/>
      <c r="O4" s="58">
        <v>100</v>
      </c>
      <c r="P4" s="59"/>
      <c r="Q4" s="60"/>
    </row>
    <row r="5" spans="1:18">
      <c r="A5" s="114"/>
      <c r="B5" s="4" t="s">
        <v>4</v>
      </c>
      <c r="C5" s="7">
        <v>0</v>
      </c>
      <c r="D5" s="8" t="s">
        <v>7</v>
      </c>
      <c r="E5" s="9" t="s">
        <v>48</v>
      </c>
      <c r="F5" s="7">
        <v>0</v>
      </c>
      <c r="G5" s="8" t="s">
        <v>7</v>
      </c>
      <c r="H5" s="9" t="s">
        <v>34</v>
      </c>
      <c r="I5" s="7">
        <v>0</v>
      </c>
      <c r="J5" s="8" t="s">
        <v>7</v>
      </c>
      <c r="K5" s="9" t="s">
        <v>8</v>
      </c>
      <c r="L5" s="7">
        <v>0</v>
      </c>
      <c r="M5" s="8" t="s">
        <v>7</v>
      </c>
      <c r="N5" s="9" t="s">
        <v>12</v>
      </c>
      <c r="O5" s="7">
        <v>0</v>
      </c>
      <c r="P5" s="8" t="s">
        <v>7</v>
      </c>
      <c r="Q5" s="9" t="s">
        <v>19</v>
      </c>
    </row>
    <row r="6" spans="1:18">
      <c r="A6" s="115"/>
      <c r="B6" s="6" t="s">
        <v>6</v>
      </c>
      <c r="C6" s="110">
        <f>(C4/(E5+(60*C5)))*3.6</f>
        <v>13.846153846153847</v>
      </c>
      <c r="D6" s="111"/>
      <c r="E6" s="112"/>
      <c r="F6" s="110">
        <f t="shared" ref="F6" si="0">(F4/(H5+(60*F5)))*3.6</f>
        <v>12</v>
      </c>
      <c r="G6" s="111"/>
      <c r="H6" s="112"/>
      <c r="I6" s="110">
        <f t="shared" ref="I6" si="1">(I4/(K5+(60*I5)))*3.6</f>
        <v>10.90909090909091</v>
      </c>
      <c r="J6" s="111"/>
      <c r="K6" s="112"/>
      <c r="L6" s="110">
        <f t="shared" ref="L6" si="2">(L4/(N5+(60*L5)))*3.6</f>
        <v>11.25</v>
      </c>
      <c r="M6" s="111"/>
      <c r="N6" s="112"/>
      <c r="O6" s="110">
        <f t="shared" ref="O6" si="3">(O4/(Q5+(60*O5)))*3.6</f>
        <v>9.2307692307692317</v>
      </c>
      <c r="P6" s="111"/>
      <c r="Q6" s="112"/>
    </row>
    <row r="7" spans="1:18" ht="15.75" thickBot="1">
      <c r="A7" s="116"/>
      <c r="B7" s="5" t="s">
        <v>5</v>
      </c>
      <c r="C7" s="107">
        <f>C6/$H$1</f>
        <v>1.0256410256410258</v>
      </c>
      <c r="D7" s="108"/>
      <c r="E7" s="109"/>
      <c r="F7" s="107">
        <f t="shared" ref="F7" si="4">F6/$H$1</f>
        <v>0.88888888888888884</v>
      </c>
      <c r="G7" s="108"/>
      <c r="H7" s="109"/>
      <c r="I7" s="107">
        <f t="shared" ref="I7" si="5">I6/$H$1</f>
        <v>0.80808080808080818</v>
      </c>
      <c r="J7" s="108"/>
      <c r="K7" s="109"/>
      <c r="L7" s="107">
        <f t="shared" ref="L7" si="6">L6/$H$1</f>
        <v>0.83333333333333337</v>
      </c>
      <c r="M7" s="108"/>
      <c r="N7" s="109"/>
      <c r="O7" s="107">
        <f t="shared" ref="O7" si="7">O6/$H$1</f>
        <v>0.68376068376068388</v>
      </c>
      <c r="P7" s="108"/>
      <c r="Q7" s="109"/>
    </row>
    <row r="8" spans="1:18" ht="21.75" thickBot="1">
      <c r="A8" s="1"/>
    </row>
    <row r="9" spans="1:18" ht="15.75" customHeight="1" thickBot="1">
      <c r="A9" s="113">
        <v>1</v>
      </c>
      <c r="B9" s="3" t="s">
        <v>3</v>
      </c>
      <c r="C9" s="58">
        <v>100</v>
      </c>
      <c r="D9" s="59"/>
      <c r="E9" s="60"/>
      <c r="F9" s="58">
        <v>100</v>
      </c>
      <c r="G9" s="59"/>
      <c r="H9" s="60"/>
      <c r="I9" s="58">
        <v>100</v>
      </c>
      <c r="J9" s="59"/>
      <c r="K9" s="60"/>
      <c r="L9" s="58">
        <v>100</v>
      </c>
      <c r="M9" s="59"/>
      <c r="N9" s="60"/>
      <c r="O9" s="58">
        <v>100</v>
      </c>
      <c r="P9" s="59"/>
      <c r="Q9" s="60"/>
      <c r="R9" s="10"/>
    </row>
    <row r="10" spans="1:18" ht="15" customHeight="1">
      <c r="A10" s="114"/>
      <c r="B10" s="4" t="s">
        <v>4</v>
      </c>
      <c r="C10" s="7">
        <v>0</v>
      </c>
      <c r="D10" s="8" t="s">
        <v>7</v>
      </c>
      <c r="E10" s="9" t="s">
        <v>34</v>
      </c>
      <c r="F10" s="7">
        <v>0</v>
      </c>
      <c r="G10" s="8" t="s">
        <v>7</v>
      </c>
      <c r="H10" s="9" t="s">
        <v>34</v>
      </c>
      <c r="I10" s="7"/>
      <c r="J10" s="8" t="s">
        <v>7</v>
      </c>
      <c r="K10" s="9"/>
      <c r="L10" s="7"/>
      <c r="M10" s="8" t="s">
        <v>7</v>
      </c>
      <c r="N10" s="9"/>
      <c r="O10" s="7"/>
      <c r="P10" s="8" t="s">
        <v>7</v>
      </c>
      <c r="Q10" s="9"/>
    </row>
    <row r="11" spans="1:18" ht="15.75" customHeight="1">
      <c r="A11" s="115"/>
      <c r="B11" s="6" t="s">
        <v>6</v>
      </c>
      <c r="C11" s="110">
        <f>(C9/(E10+(60*C10)))*3.6</f>
        <v>12</v>
      </c>
      <c r="D11" s="111"/>
      <c r="E11" s="112"/>
      <c r="F11" s="110">
        <f t="shared" ref="F11" si="8">(F9/(H10+(60*F10)))*3.6</f>
        <v>12</v>
      </c>
      <c r="G11" s="111"/>
      <c r="H11" s="112"/>
      <c r="I11" s="110" t="e">
        <f t="shared" ref="I11" si="9">(I9/(K10+(60*I10)))*3.6</f>
        <v>#DIV/0!</v>
      </c>
      <c r="J11" s="111"/>
      <c r="K11" s="112"/>
      <c r="L11" s="110" t="e">
        <f t="shared" ref="L11" si="10">(L9/(N10+(60*L10)))*3.6</f>
        <v>#DIV/0!</v>
      </c>
      <c r="M11" s="111"/>
      <c r="N11" s="112"/>
      <c r="O11" s="110" t="e">
        <f t="shared" ref="O11" si="11">(O9/(Q10+(60*O10)))*3.6</f>
        <v>#DIV/0!</v>
      </c>
      <c r="P11" s="111"/>
      <c r="Q11" s="112"/>
    </row>
    <row r="12" spans="1:18" ht="15.75" customHeight="1" thickBot="1">
      <c r="A12" s="116"/>
      <c r="B12" s="5" t="s">
        <v>5</v>
      </c>
      <c r="C12" s="107">
        <f>C11/$H$1</f>
        <v>0.88888888888888884</v>
      </c>
      <c r="D12" s="108"/>
      <c r="E12" s="109"/>
      <c r="F12" s="107">
        <f t="shared" ref="F12" si="12">F11/$H$1</f>
        <v>0.88888888888888884</v>
      </c>
      <c r="G12" s="108"/>
      <c r="H12" s="109"/>
      <c r="I12" s="107" t="e">
        <f t="shared" ref="I12" si="13">I11/$H$1</f>
        <v>#DIV/0!</v>
      </c>
      <c r="J12" s="108"/>
      <c r="K12" s="109"/>
      <c r="L12" s="107" t="e">
        <f t="shared" ref="L12" si="14">L11/$H$1</f>
        <v>#DIV/0!</v>
      </c>
      <c r="M12" s="108"/>
      <c r="N12" s="109"/>
      <c r="O12" s="107" t="e">
        <f t="shared" ref="O12" si="15">O11/$H$1</f>
        <v>#DIV/0!</v>
      </c>
      <c r="P12" s="108"/>
      <c r="Q12" s="109"/>
    </row>
    <row r="13" spans="1:18" ht="21.75" thickBot="1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</row>
    <row r="14" spans="1:18" ht="15.75" thickBot="1">
      <c r="A14" s="113">
        <v>1.1499999999999999</v>
      </c>
      <c r="B14" s="3" t="s">
        <v>3</v>
      </c>
      <c r="C14" s="58">
        <v>100</v>
      </c>
      <c r="D14" s="59"/>
      <c r="E14" s="60"/>
      <c r="F14" s="58">
        <v>100</v>
      </c>
      <c r="G14" s="59"/>
      <c r="H14" s="60"/>
      <c r="I14" s="58">
        <v>100</v>
      </c>
      <c r="J14" s="59"/>
      <c r="K14" s="60"/>
      <c r="L14" s="58">
        <v>100</v>
      </c>
      <c r="M14" s="59"/>
      <c r="N14" s="60"/>
      <c r="O14" s="58">
        <v>100</v>
      </c>
      <c r="P14" s="59"/>
      <c r="Q14" s="60"/>
    </row>
    <row r="15" spans="1:18">
      <c r="A15" s="114"/>
      <c r="B15" s="4" t="s">
        <v>4</v>
      </c>
      <c r="C15" s="7"/>
      <c r="D15" s="8" t="s">
        <v>7</v>
      </c>
      <c r="E15" s="9"/>
      <c r="F15" s="7"/>
      <c r="G15" s="8" t="s">
        <v>7</v>
      </c>
      <c r="H15" s="9"/>
      <c r="I15" s="7"/>
      <c r="J15" s="8" t="s">
        <v>7</v>
      </c>
      <c r="K15" s="9"/>
      <c r="L15" s="7"/>
      <c r="M15" s="8" t="s">
        <v>7</v>
      </c>
      <c r="N15" s="9"/>
      <c r="O15" s="7"/>
      <c r="P15" s="8" t="s">
        <v>7</v>
      </c>
      <c r="Q15" s="9"/>
    </row>
    <row r="16" spans="1:18">
      <c r="A16" s="115"/>
      <c r="B16" s="6" t="s">
        <v>6</v>
      </c>
      <c r="C16" s="110" t="e">
        <f>(C14/(E15+(60*C15)))*3.6</f>
        <v>#DIV/0!</v>
      </c>
      <c r="D16" s="111"/>
      <c r="E16" s="112"/>
      <c r="F16" s="110" t="e">
        <f t="shared" ref="F16" si="16">(F14/(H15+(60*F15)))*3.6</f>
        <v>#DIV/0!</v>
      </c>
      <c r="G16" s="111"/>
      <c r="H16" s="112"/>
      <c r="I16" s="110" t="e">
        <f t="shared" ref="I16" si="17">(I14/(K15+(60*I15)))*3.6</f>
        <v>#DIV/0!</v>
      </c>
      <c r="J16" s="111"/>
      <c r="K16" s="112"/>
      <c r="L16" s="110" t="e">
        <f t="shared" ref="L16" si="18">(L14/(N15+(60*L15)))*3.6</f>
        <v>#DIV/0!</v>
      </c>
      <c r="M16" s="111"/>
      <c r="N16" s="112"/>
      <c r="O16" s="110" t="e">
        <f t="shared" ref="O16" si="19">(O14/(Q15+(60*O15)))*3.6</f>
        <v>#DIV/0!</v>
      </c>
      <c r="P16" s="111"/>
      <c r="Q16" s="112"/>
    </row>
    <row r="17" spans="1:17" ht="15.75" thickBot="1">
      <c r="A17" s="116"/>
      <c r="B17" s="5" t="s">
        <v>5</v>
      </c>
      <c r="C17" s="107" t="e">
        <f>C16/$H$1</f>
        <v>#DIV/0!</v>
      </c>
      <c r="D17" s="108"/>
      <c r="E17" s="109"/>
      <c r="F17" s="107" t="e">
        <f t="shared" ref="F17" si="20">F16/$H$1</f>
        <v>#DIV/0!</v>
      </c>
      <c r="G17" s="108"/>
      <c r="H17" s="109"/>
      <c r="I17" s="107" t="e">
        <f t="shared" ref="I17" si="21">I16/$H$1</f>
        <v>#DIV/0!</v>
      </c>
      <c r="J17" s="108"/>
      <c r="K17" s="109"/>
      <c r="L17" s="107" t="e">
        <f t="shared" ref="L17" si="22">L16/$H$1</f>
        <v>#DIV/0!</v>
      </c>
      <c r="M17" s="108"/>
      <c r="N17" s="109"/>
      <c r="O17" s="107" t="e">
        <f t="shared" ref="O17" si="23">O16/$H$1</f>
        <v>#DIV/0!</v>
      </c>
      <c r="P17" s="108"/>
      <c r="Q17" s="109"/>
    </row>
    <row r="18" spans="1:17" ht="21.75" thickBot="1">
      <c r="A18" s="1"/>
    </row>
    <row r="19" spans="1:17" ht="19.5" thickBot="1">
      <c r="B19" s="16" t="s">
        <v>4</v>
      </c>
      <c r="C19" s="17">
        <v>6</v>
      </c>
      <c r="D19" s="18" t="s">
        <v>7</v>
      </c>
      <c r="E19" s="19" t="s">
        <v>9</v>
      </c>
    </row>
    <row r="20" spans="1:17" ht="18.75">
      <c r="B20" s="15" t="s">
        <v>3</v>
      </c>
      <c r="C20" s="38">
        <v>1210</v>
      </c>
      <c r="D20" s="39"/>
      <c r="E20" s="40"/>
    </row>
    <row r="21" spans="1:17" ht="18.75">
      <c r="B21" s="13" t="s">
        <v>6</v>
      </c>
      <c r="C21" s="41">
        <f>(C20/(E19+(C19*60)))*3.6</f>
        <v>12.1</v>
      </c>
      <c r="D21" s="42"/>
      <c r="E21" s="43"/>
    </row>
    <row r="22" spans="1:17" ht="19.5" thickBot="1">
      <c r="B22" s="14" t="s">
        <v>5</v>
      </c>
      <c r="C22" s="44">
        <f>C21/H1</f>
        <v>0.89629629629629626</v>
      </c>
      <c r="D22" s="45"/>
      <c r="E22" s="46"/>
    </row>
    <row r="25" spans="1:17" ht="15.75" thickBot="1">
      <c r="A25" s="2">
        <v>41604</v>
      </c>
    </row>
    <row r="26" spans="1:17" ht="15.75" thickBot="1">
      <c r="A26" s="113">
        <v>0.85</v>
      </c>
      <c r="B26" s="3" t="s">
        <v>3</v>
      </c>
      <c r="C26" s="58">
        <v>100</v>
      </c>
      <c r="D26" s="59"/>
      <c r="E26" s="60"/>
      <c r="F26" s="58">
        <v>100</v>
      </c>
      <c r="G26" s="59"/>
      <c r="H26" s="60"/>
      <c r="I26" s="58">
        <v>100</v>
      </c>
      <c r="J26" s="59"/>
      <c r="K26" s="60"/>
      <c r="L26" s="58">
        <v>100</v>
      </c>
      <c r="M26" s="59"/>
      <c r="N26" s="60"/>
      <c r="O26" s="58">
        <v>100</v>
      </c>
      <c r="P26" s="59"/>
      <c r="Q26" s="60"/>
    </row>
    <row r="27" spans="1:17">
      <c r="A27" s="114"/>
      <c r="B27" s="4" t="s">
        <v>4</v>
      </c>
      <c r="C27" s="7">
        <v>0</v>
      </c>
      <c r="D27" s="8" t="s">
        <v>7</v>
      </c>
      <c r="E27" s="9" t="s">
        <v>45</v>
      </c>
      <c r="F27" s="7">
        <v>0</v>
      </c>
      <c r="G27" s="8" t="s">
        <v>7</v>
      </c>
      <c r="H27" s="9" t="s">
        <v>10</v>
      </c>
      <c r="I27" s="7">
        <v>0</v>
      </c>
      <c r="J27" s="8" t="s">
        <v>7</v>
      </c>
      <c r="K27" s="9" t="s">
        <v>29</v>
      </c>
      <c r="L27" s="7">
        <v>0</v>
      </c>
      <c r="M27" s="8" t="s">
        <v>7</v>
      </c>
      <c r="N27" s="9" t="s">
        <v>29</v>
      </c>
      <c r="O27" s="7">
        <v>0</v>
      </c>
      <c r="P27" s="8" t="s">
        <v>7</v>
      </c>
      <c r="Q27" s="9"/>
    </row>
    <row r="28" spans="1:17">
      <c r="A28" s="115"/>
      <c r="B28" s="6" t="s">
        <v>6</v>
      </c>
      <c r="C28" s="110">
        <f>(C26/(E27+(60*C27)))*3.6</f>
        <v>15.652173913043478</v>
      </c>
      <c r="D28" s="111"/>
      <c r="E28" s="112"/>
      <c r="F28" s="110">
        <f t="shared" ref="F28" si="24">(F26/(H27+(60*F27)))*3.6</f>
        <v>9.7297297297297298</v>
      </c>
      <c r="G28" s="111"/>
      <c r="H28" s="112"/>
      <c r="I28" s="110">
        <f t="shared" ref="I28" si="25">(I26/(K27+(60*I27)))*3.6</f>
        <v>11.612903225806452</v>
      </c>
      <c r="J28" s="111"/>
      <c r="K28" s="112"/>
      <c r="L28" s="110">
        <f t="shared" ref="L28" si="26">(L26/(N27+(60*L27)))*3.6</f>
        <v>11.612903225806452</v>
      </c>
      <c r="M28" s="111"/>
      <c r="N28" s="112"/>
      <c r="O28" s="110" t="e">
        <f t="shared" ref="O28" si="27">(O26/(Q27+(60*O27)))*3.6</f>
        <v>#DIV/0!</v>
      </c>
      <c r="P28" s="111"/>
      <c r="Q28" s="112"/>
    </row>
    <row r="29" spans="1:17" ht="15.75" thickBot="1">
      <c r="A29" s="116"/>
      <c r="B29" s="5" t="s">
        <v>5</v>
      </c>
      <c r="C29" s="107">
        <f>C28/$H$1</f>
        <v>1.1594202898550725</v>
      </c>
      <c r="D29" s="108"/>
      <c r="E29" s="109"/>
      <c r="F29" s="107">
        <f t="shared" ref="F29" si="28">F28/$H$1</f>
        <v>0.72072072072072069</v>
      </c>
      <c r="G29" s="108"/>
      <c r="H29" s="109"/>
      <c r="I29" s="107">
        <f t="shared" ref="I29" si="29">I28/$H$1</f>
        <v>0.86021505376344087</v>
      </c>
      <c r="J29" s="108"/>
      <c r="K29" s="109"/>
      <c r="L29" s="107">
        <f t="shared" ref="L29" si="30">L28/$H$1</f>
        <v>0.86021505376344087</v>
      </c>
      <c r="M29" s="108"/>
      <c r="N29" s="109"/>
      <c r="O29" s="107"/>
      <c r="P29" s="108"/>
      <c r="Q29" s="109"/>
    </row>
    <row r="30" spans="1:17" ht="15.75" thickBot="1"/>
    <row r="31" spans="1:17" ht="15.75" thickBot="1">
      <c r="A31" s="113">
        <v>1</v>
      </c>
      <c r="B31" s="3" t="s">
        <v>3</v>
      </c>
      <c r="C31" s="58">
        <v>100</v>
      </c>
      <c r="D31" s="59"/>
      <c r="E31" s="60"/>
      <c r="F31" s="58">
        <v>100</v>
      </c>
      <c r="G31" s="59"/>
      <c r="H31" s="60"/>
      <c r="I31" s="58">
        <v>100</v>
      </c>
      <c r="J31" s="59"/>
      <c r="K31" s="60"/>
      <c r="L31" s="58">
        <v>100</v>
      </c>
      <c r="M31" s="59"/>
      <c r="N31" s="60"/>
      <c r="O31" s="58">
        <v>100</v>
      </c>
      <c r="P31" s="59"/>
      <c r="Q31" s="60"/>
    </row>
    <row r="32" spans="1:17">
      <c r="A32" s="114"/>
      <c r="B32" s="4" t="s">
        <v>4</v>
      </c>
      <c r="C32" s="7">
        <v>0</v>
      </c>
      <c r="D32" s="8" t="s">
        <v>7</v>
      </c>
      <c r="E32" s="9" t="s">
        <v>48</v>
      </c>
      <c r="F32" s="7">
        <v>0</v>
      </c>
      <c r="G32" s="8" t="s">
        <v>7</v>
      </c>
      <c r="H32" s="9" t="s">
        <v>42</v>
      </c>
      <c r="I32" s="7">
        <v>0</v>
      </c>
      <c r="J32" s="8" t="s">
        <v>7</v>
      </c>
      <c r="K32" s="9" t="s">
        <v>42</v>
      </c>
      <c r="L32" s="7">
        <v>0</v>
      </c>
      <c r="M32" s="8" t="s">
        <v>7</v>
      </c>
      <c r="N32" s="9"/>
      <c r="O32" s="7">
        <v>0</v>
      </c>
      <c r="P32" s="8" t="s">
        <v>7</v>
      </c>
      <c r="Q32" s="9"/>
    </row>
    <row r="33" spans="1:17">
      <c r="A33" s="115"/>
      <c r="B33" s="6" t="s">
        <v>6</v>
      </c>
      <c r="C33" s="110">
        <f>(C31/(E32+(60*C32)))*3.6</f>
        <v>13.846153846153847</v>
      </c>
      <c r="D33" s="111"/>
      <c r="E33" s="112"/>
      <c r="F33" s="110">
        <f t="shared" ref="F33" si="31">(F31/(H32+(60*F32)))*3.6</f>
        <v>13.333333333333334</v>
      </c>
      <c r="G33" s="111"/>
      <c r="H33" s="112"/>
      <c r="I33" s="110">
        <f t="shared" ref="I33" si="32">(I31/(K32+(60*I32)))*3.6</f>
        <v>13.333333333333334</v>
      </c>
      <c r="J33" s="111"/>
      <c r="K33" s="112"/>
      <c r="L33" s="110" t="e">
        <f t="shared" ref="L33" si="33">(L31/(N32+(60*L32)))*3.6</f>
        <v>#DIV/0!</v>
      </c>
      <c r="M33" s="111"/>
      <c r="N33" s="112"/>
      <c r="O33" s="110" t="e">
        <f t="shared" ref="O33" si="34">(O31/(Q32+(60*O32)))*3.6</f>
        <v>#DIV/0!</v>
      </c>
      <c r="P33" s="111"/>
      <c r="Q33" s="112"/>
    </row>
    <row r="34" spans="1:17" ht="15.75" thickBot="1">
      <c r="A34" s="116"/>
      <c r="B34" s="5" t="s">
        <v>5</v>
      </c>
      <c r="C34" s="107">
        <f>C33/$H$1</f>
        <v>1.0256410256410258</v>
      </c>
      <c r="D34" s="108"/>
      <c r="E34" s="109"/>
      <c r="F34" s="107">
        <f t="shared" ref="F34" si="35">F33/$H$1</f>
        <v>0.98765432098765438</v>
      </c>
      <c r="G34" s="108"/>
      <c r="H34" s="109"/>
      <c r="I34" s="107">
        <f t="shared" ref="I34" si="36">I33/$H$1</f>
        <v>0.98765432098765438</v>
      </c>
      <c r="J34" s="108"/>
      <c r="K34" s="109"/>
      <c r="L34" s="107"/>
      <c r="M34" s="108"/>
      <c r="N34" s="109"/>
      <c r="O34" s="107"/>
      <c r="P34" s="108"/>
      <c r="Q34" s="109"/>
    </row>
    <row r="35" spans="1:17" ht="15.75" thickBot="1"/>
    <row r="36" spans="1:17" ht="19.5" thickBot="1">
      <c r="B36" s="16" t="s">
        <v>4</v>
      </c>
      <c r="C36" s="17">
        <v>6</v>
      </c>
      <c r="D36" s="18" t="s">
        <v>7</v>
      </c>
      <c r="E36" s="19" t="s">
        <v>9</v>
      </c>
      <c r="I36" s="128" t="s">
        <v>70</v>
      </c>
      <c r="J36" s="129"/>
      <c r="K36" s="129"/>
      <c r="L36" s="51">
        <v>12</v>
      </c>
      <c r="M36" s="51"/>
      <c r="N36" s="52"/>
    </row>
    <row r="37" spans="1:17" ht="19.5" thickBot="1">
      <c r="B37" s="15" t="s">
        <v>3</v>
      </c>
      <c r="C37" s="38">
        <v>1000</v>
      </c>
      <c r="D37" s="39"/>
      <c r="E37" s="40"/>
      <c r="I37" s="117" t="s">
        <v>71</v>
      </c>
      <c r="J37" s="118"/>
      <c r="K37" s="118"/>
      <c r="L37" s="55">
        <f>ABS(C38-L36)</f>
        <v>2</v>
      </c>
      <c r="M37" s="55"/>
      <c r="N37" s="56"/>
    </row>
    <row r="38" spans="1:17" ht="18.75">
      <c r="B38" s="13" t="s">
        <v>6</v>
      </c>
      <c r="C38" s="41">
        <f>(C37/(E36+(C36*60)))*3.6</f>
        <v>10</v>
      </c>
      <c r="D38" s="42"/>
      <c r="E38" s="43"/>
    </row>
    <row r="39" spans="1:17" ht="19.5" thickBot="1">
      <c r="B39" s="14" t="s">
        <v>5</v>
      </c>
      <c r="C39" s="44">
        <f>C38/$H$1</f>
        <v>0.7407407407407407</v>
      </c>
      <c r="D39" s="45"/>
      <c r="E39" s="46"/>
    </row>
    <row r="42" spans="1:17" ht="15.75" thickBot="1">
      <c r="A42" s="2">
        <v>41611</v>
      </c>
      <c r="B42" t="s">
        <v>51</v>
      </c>
    </row>
    <row r="43" spans="1:17" ht="19.5" thickBot="1">
      <c r="B43" s="16" t="s">
        <v>4</v>
      </c>
      <c r="C43" s="17">
        <v>6</v>
      </c>
      <c r="D43" s="18" t="s">
        <v>7</v>
      </c>
      <c r="E43" s="19" t="s">
        <v>9</v>
      </c>
      <c r="I43" s="128" t="s">
        <v>70</v>
      </c>
      <c r="J43" s="129"/>
      <c r="K43" s="129"/>
      <c r="L43" s="51"/>
      <c r="M43" s="51"/>
      <c r="N43" s="52"/>
    </row>
    <row r="44" spans="1:17" ht="19.5" thickBot="1">
      <c r="B44" s="15" t="s">
        <v>3</v>
      </c>
      <c r="C44" s="38"/>
      <c r="D44" s="39"/>
      <c r="E44" s="40"/>
      <c r="I44" s="117" t="s">
        <v>71</v>
      </c>
      <c r="J44" s="118"/>
      <c r="K44" s="118"/>
      <c r="L44" s="55">
        <f>ABS(C45-L43)</f>
        <v>0</v>
      </c>
      <c r="M44" s="55"/>
      <c r="N44" s="56"/>
    </row>
    <row r="45" spans="1:17" ht="18.75">
      <c r="B45" s="13" t="s">
        <v>6</v>
      </c>
      <c r="C45" s="41">
        <f>(C44/(E43+(C43*60)))*3.6</f>
        <v>0</v>
      </c>
      <c r="D45" s="42"/>
      <c r="E45" s="43"/>
    </row>
    <row r="46" spans="1:17" ht="19.5" thickBot="1">
      <c r="B46" s="14" t="s">
        <v>5</v>
      </c>
      <c r="C46" s="44">
        <f>C45/$H$1</f>
        <v>0</v>
      </c>
      <c r="D46" s="45"/>
      <c r="E46" s="46"/>
    </row>
    <row r="47" spans="1:17" ht="15.75" thickBot="1"/>
    <row r="48" spans="1:17" ht="19.5" thickBot="1">
      <c r="B48" s="16" t="s">
        <v>4</v>
      </c>
      <c r="C48" s="17">
        <v>2</v>
      </c>
      <c r="D48" s="18" t="s">
        <v>7</v>
      </c>
      <c r="E48" s="19" t="s">
        <v>9</v>
      </c>
      <c r="I48" s="128" t="s">
        <v>70</v>
      </c>
      <c r="J48" s="129"/>
      <c r="K48" s="129"/>
      <c r="L48" s="51"/>
      <c r="M48" s="51"/>
      <c r="N48" s="52"/>
    </row>
    <row r="49" spans="1:14" ht="19.5" thickBot="1">
      <c r="B49" s="15" t="s">
        <v>3</v>
      </c>
      <c r="C49" s="38"/>
      <c r="D49" s="39"/>
      <c r="E49" s="40"/>
      <c r="I49" s="117" t="s">
        <v>71</v>
      </c>
      <c r="J49" s="118"/>
      <c r="K49" s="118"/>
      <c r="L49" s="55">
        <f>ABS(C50-L48)</f>
        <v>0</v>
      </c>
      <c r="M49" s="55"/>
      <c r="N49" s="56"/>
    </row>
    <row r="50" spans="1:14" ht="18.75">
      <c r="B50" s="13" t="s">
        <v>6</v>
      </c>
      <c r="C50" s="41">
        <f>(C49/(E48+(C48*60)))*3.6</f>
        <v>0</v>
      </c>
      <c r="D50" s="42"/>
      <c r="E50" s="43"/>
    </row>
    <row r="51" spans="1:14" ht="19.5" thickBot="1">
      <c r="B51" s="14" t="s">
        <v>5</v>
      </c>
      <c r="C51" s="44">
        <f>C50/$H$1</f>
        <v>0</v>
      </c>
      <c r="D51" s="45"/>
      <c r="E51" s="46"/>
    </row>
    <row r="52" spans="1:14" ht="15.75" thickBot="1"/>
    <row r="53" spans="1:14" ht="30">
      <c r="B53" s="21" t="s">
        <v>87</v>
      </c>
      <c r="C53" s="130">
        <f>(C46+C51)/2</f>
        <v>0</v>
      </c>
      <c r="D53" s="130"/>
      <c r="E53" s="131"/>
      <c r="F53" s="132"/>
      <c r="G53" s="51"/>
      <c r="H53" s="133"/>
      <c r="I53" s="136" t="s">
        <v>89</v>
      </c>
      <c r="J53" s="137"/>
      <c r="K53" s="137"/>
      <c r="L53" s="119">
        <f>(L44+L49)/2</f>
        <v>0</v>
      </c>
      <c r="M53" s="119"/>
      <c r="N53" s="120"/>
    </row>
    <row r="54" spans="1:14" ht="16.5" thickBot="1">
      <c r="B54" s="22" t="s">
        <v>88</v>
      </c>
      <c r="C54" s="121"/>
      <c r="D54" s="122"/>
      <c r="E54" s="123"/>
      <c r="F54" s="134"/>
      <c r="G54" s="125"/>
      <c r="H54" s="135"/>
      <c r="I54" s="124" t="s">
        <v>88</v>
      </c>
      <c r="J54" s="125"/>
      <c r="K54" s="125"/>
      <c r="L54" s="126"/>
      <c r="M54" s="126"/>
      <c r="N54" s="127"/>
    </row>
    <row r="57" spans="1:14" ht="15.75" thickBot="1">
      <c r="A57" s="2">
        <v>41613</v>
      </c>
      <c r="B57" t="s">
        <v>51</v>
      </c>
    </row>
    <row r="58" spans="1:14" ht="19.5" thickBot="1">
      <c r="B58" s="16" t="s">
        <v>4</v>
      </c>
      <c r="C58" s="17">
        <v>2</v>
      </c>
      <c r="D58" s="18" t="s">
        <v>7</v>
      </c>
      <c r="E58" s="19" t="s">
        <v>9</v>
      </c>
      <c r="I58" s="128" t="s">
        <v>70</v>
      </c>
      <c r="J58" s="129"/>
      <c r="K58" s="129"/>
      <c r="L58" s="51"/>
      <c r="M58" s="51"/>
      <c r="N58" s="52"/>
    </row>
    <row r="59" spans="1:14" ht="19.5" thickBot="1">
      <c r="B59" s="15" t="s">
        <v>3</v>
      </c>
      <c r="C59" s="38"/>
      <c r="D59" s="39"/>
      <c r="E59" s="40"/>
      <c r="I59" s="117" t="s">
        <v>71</v>
      </c>
      <c r="J59" s="118"/>
      <c r="K59" s="118"/>
      <c r="L59" s="55">
        <f>ABS(C60-L58)</f>
        <v>0</v>
      </c>
      <c r="M59" s="55"/>
      <c r="N59" s="56"/>
    </row>
    <row r="60" spans="1:14" ht="18.75">
      <c r="B60" s="13" t="s">
        <v>6</v>
      </c>
      <c r="C60" s="41">
        <f>(C59/(E58+(C58*60)))*3.6</f>
        <v>0</v>
      </c>
      <c r="D60" s="42"/>
      <c r="E60" s="43"/>
    </row>
    <row r="61" spans="1:14" ht="19.5" thickBot="1">
      <c r="B61" s="14" t="s">
        <v>5</v>
      </c>
      <c r="C61" s="44">
        <f>C60/$H$1</f>
        <v>0</v>
      </c>
      <c r="D61" s="45"/>
      <c r="E61" s="46"/>
    </row>
    <row r="65" spans="1:30" ht="15.75" thickBot="1">
      <c r="A65" s="2">
        <v>41618</v>
      </c>
      <c r="B65" t="s">
        <v>91</v>
      </c>
    </row>
    <row r="66" spans="1:30" ht="15.75" thickBot="1">
      <c r="R66" s="25" t="s">
        <v>95</v>
      </c>
      <c r="S66" s="139"/>
      <c r="T66" s="140"/>
      <c r="U66" s="140"/>
      <c r="V66" s="141"/>
      <c r="W66" s="140" t="s">
        <v>96</v>
      </c>
      <c r="X66" s="140"/>
      <c r="Y66" s="140"/>
      <c r="Z66" s="139"/>
      <c r="AA66" s="142"/>
      <c r="AB66" s="140"/>
      <c r="AC66" s="140"/>
      <c r="AD66" s="141"/>
    </row>
    <row r="67" spans="1:30" ht="15.75" thickBot="1">
      <c r="S67" s="26"/>
      <c r="T67" s="26"/>
      <c r="U67" s="27"/>
      <c r="Z67" s="26"/>
      <c r="AA67" s="26"/>
      <c r="AB67" s="26"/>
    </row>
    <row r="68" spans="1:30" ht="15.75">
      <c r="R68" s="143" t="s">
        <v>97</v>
      </c>
      <c r="S68" s="145" t="s">
        <v>98</v>
      </c>
      <c r="T68" s="143" t="s">
        <v>99</v>
      </c>
      <c r="U68" s="147" t="s">
        <v>70</v>
      </c>
      <c r="V68" s="148"/>
      <c r="W68" s="149"/>
      <c r="X68" s="150"/>
      <c r="Y68" s="150"/>
      <c r="Z68" s="150"/>
      <c r="AA68" s="150"/>
      <c r="AB68" s="151"/>
      <c r="AC68" s="152" t="s">
        <v>100</v>
      </c>
      <c r="AD68" s="153"/>
    </row>
    <row r="69" spans="1:30" ht="15.75" customHeight="1" thickBot="1">
      <c r="R69" s="144"/>
      <c r="S69" s="146"/>
      <c r="T69" s="144"/>
      <c r="U69" s="28" t="s">
        <v>5</v>
      </c>
      <c r="V69" s="29" t="s">
        <v>6</v>
      </c>
      <c r="W69" s="154" t="s">
        <v>4</v>
      </c>
      <c r="X69" s="155"/>
      <c r="Y69" s="156"/>
      <c r="Z69" s="30" t="s">
        <v>6</v>
      </c>
      <c r="AA69" s="157" t="s">
        <v>5</v>
      </c>
      <c r="AB69" s="158"/>
      <c r="AC69" s="159" t="s">
        <v>101</v>
      </c>
      <c r="AD69" s="160"/>
    </row>
    <row r="70" spans="1:30">
      <c r="R70" s="98">
        <v>1</v>
      </c>
      <c r="S70" s="99"/>
      <c r="T70" s="31" t="s">
        <v>102</v>
      </c>
      <c r="U70" s="73">
        <f>(V70/$H$1)</f>
        <v>0</v>
      </c>
      <c r="V70" s="101"/>
      <c r="W70" s="102"/>
      <c r="X70" s="103" t="s">
        <v>7</v>
      </c>
      <c r="Y70" s="104"/>
      <c r="Z70" s="95" t="e">
        <f>(S70/((W70*60)+Y70))*3.6</f>
        <v>#DIV/0!</v>
      </c>
      <c r="AA70" s="105" t="e">
        <f>(Z70/$H$1)*100</f>
        <v>#DIV/0!</v>
      </c>
      <c r="AB70" s="106"/>
      <c r="AC70" s="161" t="e">
        <f>ABS(Z70-V70)</f>
        <v>#DIV/0!</v>
      </c>
      <c r="AD70" s="162"/>
    </row>
    <row r="71" spans="1:30">
      <c r="R71" s="69"/>
      <c r="S71" s="100"/>
      <c r="T71" s="32"/>
      <c r="U71" s="74"/>
      <c r="V71" s="75"/>
      <c r="W71" s="77"/>
      <c r="X71" s="79"/>
      <c r="Y71" s="81"/>
      <c r="Z71" s="95"/>
      <c r="AA71" s="96"/>
      <c r="AB71" s="97"/>
      <c r="AC71" s="61"/>
      <c r="AD71" s="62"/>
    </row>
    <row r="72" spans="1:30" ht="15" customHeight="1">
      <c r="R72" s="69">
        <v>2</v>
      </c>
      <c r="S72" s="71"/>
      <c r="T72" s="32"/>
      <c r="U72" s="73">
        <f t="shared" ref="U72" si="37">(V72/$H$1)</f>
        <v>0</v>
      </c>
      <c r="V72" s="75"/>
      <c r="W72" s="89"/>
      <c r="X72" s="91" t="s">
        <v>7</v>
      </c>
      <c r="Y72" s="93"/>
      <c r="Z72" s="95" t="e">
        <f>(S72/((W72*60)+Y72))*3.6</f>
        <v>#DIV/0!</v>
      </c>
      <c r="AA72" s="85" t="e">
        <f t="shared" ref="AA72" si="38">(Z72/$H$1)*100</f>
        <v>#DIV/0!</v>
      </c>
      <c r="AB72" s="86"/>
      <c r="AC72" s="61" t="e">
        <f>ABS(Z72-V72)</f>
        <v>#DIV/0!</v>
      </c>
      <c r="AD72" s="62"/>
    </row>
    <row r="73" spans="1:30" ht="15" customHeight="1">
      <c r="R73" s="69"/>
      <c r="S73" s="100"/>
      <c r="T73" s="32"/>
      <c r="U73" s="74"/>
      <c r="V73" s="75"/>
      <c r="W73" s="90"/>
      <c r="X73" s="92"/>
      <c r="Y73" s="94"/>
      <c r="Z73" s="95"/>
      <c r="AA73" s="96"/>
      <c r="AB73" s="97"/>
      <c r="AC73" s="61"/>
      <c r="AD73" s="62"/>
    </row>
    <row r="74" spans="1:30" ht="15" customHeight="1">
      <c r="R74" s="69">
        <v>3</v>
      </c>
      <c r="S74" s="71"/>
      <c r="T74" s="32"/>
      <c r="U74" s="73">
        <f t="shared" ref="U74" si="39">(V74/$H$1)</f>
        <v>0</v>
      </c>
      <c r="V74" s="75"/>
      <c r="W74" s="77"/>
      <c r="X74" s="79" t="s">
        <v>7</v>
      </c>
      <c r="Y74" s="81"/>
      <c r="Z74" s="83" t="e">
        <f>(S74/((W74*60)+Y74))*3.6</f>
        <v>#DIV/0!</v>
      </c>
      <c r="AA74" s="85" t="e">
        <f t="shared" ref="AA74" si="40">(Z74/$H$1)*100</f>
        <v>#DIV/0!</v>
      </c>
      <c r="AB74" s="86"/>
      <c r="AC74" s="61" t="e">
        <f>ABS(Z74-V74)</f>
        <v>#DIV/0!</v>
      </c>
      <c r="AD74" s="62"/>
    </row>
    <row r="75" spans="1:30" ht="15.75" customHeight="1" thickBot="1">
      <c r="R75" s="70"/>
      <c r="S75" s="72"/>
      <c r="T75" s="33"/>
      <c r="U75" s="74"/>
      <c r="V75" s="76"/>
      <c r="W75" s="78"/>
      <c r="X75" s="80"/>
      <c r="Y75" s="82"/>
      <c r="Z75" s="84"/>
      <c r="AA75" s="87"/>
      <c r="AB75" s="88"/>
      <c r="AC75" s="63"/>
      <c r="AD75" s="64"/>
    </row>
    <row r="76" spans="1:30" ht="26.25">
      <c r="Z76" s="34" t="s">
        <v>103</v>
      </c>
      <c r="AA76" s="65" t="e">
        <f>AVERAGE(AA70:AA75)</f>
        <v>#DIV/0!</v>
      </c>
      <c r="AB76" s="66"/>
      <c r="AC76" s="67" t="e">
        <f>AVERAGE(AC70:AC75)</f>
        <v>#DIV/0!</v>
      </c>
      <c r="AD76" s="68"/>
    </row>
    <row r="77" spans="1:30">
      <c r="Z77" s="35" t="s">
        <v>105</v>
      </c>
      <c r="AA77" s="138"/>
      <c r="AB77" s="138"/>
      <c r="AC77" s="138"/>
      <c r="AD77" s="138"/>
    </row>
    <row r="80" spans="1:30" ht="15.75" thickBot="1">
      <c r="A80" s="2">
        <v>41646</v>
      </c>
    </row>
    <row r="81" spans="1:14" ht="19.5" thickBot="1">
      <c r="B81" s="16" t="s">
        <v>4</v>
      </c>
      <c r="C81" s="17">
        <v>3</v>
      </c>
      <c r="D81" s="18" t="s">
        <v>7</v>
      </c>
      <c r="E81" s="19" t="s">
        <v>182</v>
      </c>
      <c r="I81" s="58" t="s">
        <v>4</v>
      </c>
      <c r="J81" s="59" t="s">
        <v>4</v>
      </c>
      <c r="K81" s="60" t="s">
        <v>4</v>
      </c>
      <c r="L81" s="18">
        <v>3</v>
      </c>
      <c r="M81" s="18" t="s">
        <v>7</v>
      </c>
      <c r="N81" s="19" t="s">
        <v>42</v>
      </c>
    </row>
    <row r="82" spans="1:14" ht="18.75">
      <c r="B82" s="15" t="s">
        <v>3</v>
      </c>
      <c r="C82" s="38">
        <v>750</v>
      </c>
      <c r="D82" s="39"/>
      <c r="E82" s="40"/>
      <c r="I82" s="38" t="s">
        <v>3</v>
      </c>
      <c r="J82" s="39" t="s">
        <v>3</v>
      </c>
      <c r="K82" s="40" t="s">
        <v>3</v>
      </c>
      <c r="L82" s="53">
        <v>600</v>
      </c>
      <c r="M82" s="39"/>
      <c r="N82" s="40"/>
    </row>
    <row r="83" spans="1:14" ht="18.75">
      <c r="A83" s="179"/>
      <c r="B83" s="175" t="s">
        <v>6</v>
      </c>
      <c r="C83" s="176">
        <f>(C82/(E81+(C81*60)))*3.6</f>
        <v>11.48936170212766</v>
      </c>
      <c r="D83" s="177"/>
      <c r="E83" s="178"/>
      <c r="F83" s="179"/>
      <c r="G83" s="179"/>
      <c r="H83" s="179"/>
      <c r="I83" s="110" t="s">
        <v>6</v>
      </c>
      <c r="J83" s="111" t="s">
        <v>6</v>
      </c>
      <c r="K83" s="112" t="s">
        <v>6</v>
      </c>
      <c r="L83" s="180">
        <f>(L82/(N81+(L81*60)))*3.6</f>
        <v>10.434782608695652</v>
      </c>
      <c r="M83" s="177"/>
      <c r="N83" s="178"/>
    </row>
    <row r="84" spans="1:14" ht="19.5" thickBot="1">
      <c r="B84" s="14" t="s">
        <v>5</v>
      </c>
      <c r="C84" s="44">
        <f>C83/$H$1</f>
        <v>0.85106382978723405</v>
      </c>
      <c r="D84" s="45"/>
      <c r="E84" s="46"/>
      <c r="I84" s="54" t="s">
        <v>5</v>
      </c>
      <c r="J84" s="55" t="s">
        <v>5</v>
      </c>
      <c r="K84" s="56" t="s">
        <v>5</v>
      </c>
      <c r="L84" s="57">
        <f>L83/$H$1</f>
        <v>0.77294685990338163</v>
      </c>
      <c r="M84" s="45"/>
      <c r="N84" s="46"/>
    </row>
    <row r="85" spans="1:14" ht="15.75" thickBot="1"/>
    <row r="86" spans="1:14" ht="19.5" thickBot="1">
      <c r="B86" s="16" t="s">
        <v>4</v>
      </c>
      <c r="C86" s="17">
        <v>2</v>
      </c>
      <c r="D86" s="18" t="s">
        <v>7</v>
      </c>
      <c r="E86" s="19" t="s">
        <v>43</v>
      </c>
      <c r="I86" s="47" t="s">
        <v>4</v>
      </c>
      <c r="J86" s="48" t="s">
        <v>4</v>
      </c>
      <c r="K86" s="49" t="s">
        <v>4</v>
      </c>
      <c r="L86" s="18">
        <v>4</v>
      </c>
      <c r="M86" s="18" t="s">
        <v>7</v>
      </c>
      <c r="N86" s="19" t="s">
        <v>121</v>
      </c>
    </row>
    <row r="87" spans="1:14" ht="18.75">
      <c r="B87" s="15" t="s">
        <v>3</v>
      </c>
      <c r="C87" s="38">
        <v>450</v>
      </c>
      <c r="D87" s="39"/>
      <c r="E87" s="40"/>
      <c r="I87" s="50" t="s">
        <v>3</v>
      </c>
      <c r="J87" s="51" t="s">
        <v>3</v>
      </c>
      <c r="K87" s="52" t="s">
        <v>3</v>
      </c>
      <c r="L87" s="53">
        <v>600</v>
      </c>
      <c r="M87" s="39"/>
      <c r="N87" s="40"/>
    </row>
    <row r="88" spans="1:14" ht="18.75">
      <c r="A88" s="179"/>
      <c r="B88" s="175" t="s">
        <v>6</v>
      </c>
      <c r="C88" s="176">
        <f>(C87/(E86+(C86*60)))*3.6</f>
        <v>11.25</v>
      </c>
      <c r="D88" s="177"/>
      <c r="E88" s="178"/>
      <c r="F88" s="179"/>
      <c r="G88" s="179"/>
      <c r="H88" s="179"/>
      <c r="I88" s="110" t="s">
        <v>6</v>
      </c>
      <c r="J88" s="111" t="s">
        <v>6</v>
      </c>
      <c r="K88" s="112" t="s">
        <v>6</v>
      </c>
      <c r="L88" s="180">
        <f>(L87/(N86+(L86*60)))*3.6</f>
        <v>8.9256198347107443</v>
      </c>
      <c r="M88" s="177"/>
      <c r="N88" s="178"/>
    </row>
    <row r="89" spans="1:14" ht="19.5" thickBot="1">
      <c r="B89" s="14" t="s">
        <v>5</v>
      </c>
      <c r="C89" s="44">
        <f>C88/$H$1</f>
        <v>0.83333333333333337</v>
      </c>
      <c r="D89" s="45"/>
      <c r="E89" s="46"/>
      <c r="I89" s="54" t="s">
        <v>5</v>
      </c>
      <c r="J89" s="55" t="s">
        <v>5</v>
      </c>
      <c r="K89" s="56" t="s">
        <v>5</v>
      </c>
      <c r="L89" s="57">
        <f>L88/$H$1</f>
        <v>0.66115702479338845</v>
      </c>
      <c r="M89" s="45"/>
      <c r="N89" s="46"/>
    </row>
    <row r="90" spans="1:14" ht="15.75" thickBot="1"/>
    <row r="91" spans="1:14" ht="19.5" thickBot="1">
      <c r="B91" s="16" t="s">
        <v>4</v>
      </c>
      <c r="C91" s="17">
        <v>4</v>
      </c>
      <c r="D91" s="18" t="s">
        <v>7</v>
      </c>
      <c r="E91" s="19" t="s">
        <v>142</v>
      </c>
    </row>
    <row r="92" spans="1:14" ht="18.75">
      <c r="B92" s="15" t="s">
        <v>3</v>
      </c>
      <c r="C92" s="38">
        <v>750</v>
      </c>
      <c r="D92" s="39"/>
      <c r="E92" s="40"/>
    </row>
    <row r="93" spans="1:14" ht="18.75">
      <c r="A93" s="179"/>
      <c r="B93" s="175" t="s">
        <v>6</v>
      </c>
      <c r="C93" s="176">
        <f>(C92/(E91+(C91*60)))*3.6</f>
        <v>10.62992125984252</v>
      </c>
      <c r="D93" s="177"/>
      <c r="E93" s="178"/>
      <c r="F93" s="179"/>
      <c r="G93" s="179"/>
      <c r="H93" s="179"/>
      <c r="I93" s="179"/>
      <c r="J93" s="179"/>
      <c r="K93" s="179"/>
      <c r="L93" s="179"/>
      <c r="M93" s="179"/>
      <c r="N93" s="179"/>
    </row>
    <row r="94" spans="1:14" ht="19.5" thickBot="1">
      <c r="B94" s="14" t="s">
        <v>5</v>
      </c>
      <c r="C94" s="44">
        <f>C93/$H$1</f>
        <v>0.78740157480314965</v>
      </c>
      <c r="D94" s="45"/>
      <c r="E94" s="46"/>
    </row>
  </sheetData>
  <mergeCells count="187">
    <mergeCell ref="AA77:AB77"/>
    <mergeCell ref="AC77:AD77"/>
    <mergeCell ref="I58:K58"/>
    <mergeCell ref="L58:N58"/>
    <mergeCell ref="C59:E59"/>
    <mergeCell ref="I59:K59"/>
    <mergeCell ref="L59:N59"/>
    <mergeCell ref="C60:E60"/>
    <mergeCell ref="C61:E61"/>
    <mergeCell ref="S66:V66"/>
    <mergeCell ref="W66:Z66"/>
    <mergeCell ref="AA66:AD66"/>
    <mergeCell ref="R68:R69"/>
    <mergeCell ref="S68:S69"/>
    <mergeCell ref="T68:T69"/>
    <mergeCell ref="U68:V68"/>
    <mergeCell ref="W68:AB68"/>
    <mergeCell ref="AC68:AD68"/>
    <mergeCell ref="W69:Y69"/>
    <mergeCell ref="AA69:AB69"/>
    <mergeCell ref="AC69:AD69"/>
    <mergeCell ref="AC70:AD71"/>
    <mergeCell ref="R72:R73"/>
    <mergeCell ref="S72:S73"/>
    <mergeCell ref="L53:N53"/>
    <mergeCell ref="C54:E54"/>
    <mergeCell ref="I54:K54"/>
    <mergeCell ref="L54:N54"/>
    <mergeCell ref="C39:E39"/>
    <mergeCell ref="I36:K36"/>
    <mergeCell ref="L36:N36"/>
    <mergeCell ref="I37:K37"/>
    <mergeCell ref="L37:N37"/>
    <mergeCell ref="C50:E50"/>
    <mergeCell ref="C51:E51"/>
    <mergeCell ref="C53:E53"/>
    <mergeCell ref="F53:H54"/>
    <mergeCell ref="I53:K53"/>
    <mergeCell ref="C46:E46"/>
    <mergeCell ref="I48:K48"/>
    <mergeCell ref="L48:N48"/>
    <mergeCell ref="C49:E49"/>
    <mergeCell ref="I49:K49"/>
    <mergeCell ref="L49:N49"/>
    <mergeCell ref="C45:E45"/>
    <mergeCell ref="I43:K43"/>
    <mergeCell ref="L43:N43"/>
    <mergeCell ref="C44:E44"/>
    <mergeCell ref="A31:A34"/>
    <mergeCell ref="C31:E31"/>
    <mergeCell ref="F31:H31"/>
    <mergeCell ref="I31:K31"/>
    <mergeCell ref="L31:N31"/>
    <mergeCell ref="O31:Q31"/>
    <mergeCell ref="C33:E33"/>
    <mergeCell ref="F33:H33"/>
    <mergeCell ref="I33:K33"/>
    <mergeCell ref="L33:N33"/>
    <mergeCell ref="O33:Q33"/>
    <mergeCell ref="C34:E34"/>
    <mergeCell ref="F34:H34"/>
    <mergeCell ref="I34:K34"/>
    <mergeCell ref="L34:N34"/>
    <mergeCell ref="O34:Q34"/>
    <mergeCell ref="I44:K44"/>
    <mergeCell ref="L44:N44"/>
    <mergeCell ref="C37:E37"/>
    <mergeCell ref="C38:E38"/>
    <mergeCell ref="O26:Q26"/>
    <mergeCell ref="C28:E28"/>
    <mergeCell ref="F28:H28"/>
    <mergeCell ref="I28:K28"/>
    <mergeCell ref="L28:N28"/>
    <mergeCell ref="O28:Q28"/>
    <mergeCell ref="O29:Q29"/>
    <mergeCell ref="A26:A29"/>
    <mergeCell ref="C26:E26"/>
    <mergeCell ref="F26:H26"/>
    <mergeCell ref="I26:K26"/>
    <mergeCell ref="L26:N26"/>
    <mergeCell ref="C29:E29"/>
    <mergeCell ref="F29:H29"/>
    <mergeCell ref="I29:K29"/>
    <mergeCell ref="L29:N29"/>
    <mergeCell ref="C20:E20"/>
    <mergeCell ref="C21:E21"/>
    <mergeCell ref="C22:E22"/>
    <mergeCell ref="O16:Q16"/>
    <mergeCell ref="C17:E17"/>
    <mergeCell ref="F17:H17"/>
    <mergeCell ref="I17:K17"/>
    <mergeCell ref="L17:N17"/>
    <mergeCell ref="O17:Q17"/>
    <mergeCell ref="A14:A17"/>
    <mergeCell ref="C14:E14"/>
    <mergeCell ref="F14:H14"/>
    <mergeCell ref="I14:K14"/>
    <mergeCell ref="L14:N14"/>
    <mergeCell ref="O12:Q12"/>
    <mergeCell ref="O14:Q14"/>
    <mergeCell ref="C16:E16"/>
    <mergeCell ref="F16:H16"/>
    <mergeCell ref="I16:K16"/>
    <mergeCell ref="L16:N16"/>
    <mergeCell ref="A9:A12"/>
    <mergeCell ref="C9:E9"/>
    <mergeCell ref="F9:H9"/>
    <mergeCell ref="I9:K9"/>
    <mergeCell ref="L9:N9"/>
    <mergeCell ref="C12:E12"/>
    <mergeCell ref="F12:H12"/>
    <mergeCell ref="I12:K12"/>
    <mergeCell ref="L12:N12"/>
    <mergeCell ref="O7:Q7"/>
    <mergeCell ref="O9:Q9"/>
    <mergeCell ref="C11:E11"/>
    <mergeCell ref="F11:H11"/>
    <mergeCell ref="I11:K11"/>
    <mergeCell ref="L11:N11"/>
    <mergeCell ref="O11:Q11"/>
    <mergeCell ref="A4:A7"/>
    <mergeCell ref="C4:E4"/>
    <mergeCell ref="F4:H4"/>
    <mergeCell ref="I4:K4"/>
    <mergeCell ref="L4:N4"/>
    <mergeCell ref="C7:E7"/>
    <mergeCell ref="F7:H7"/>
    <mergeCell ref="I7:K7"/>
    <mergeCell ref="L7:N7"/>
    <mergeCell ref="O4:Q4"/>
    <mergeCell ref="C6:E6"/>
    <mergeCell ref="F6:H6"/>
    <mergeCell ref="I6:K6"/>
    <mergeCell ref="L6:N6"/>
    <mergeCell ref="O6:Q6"/>
    <mergeCell ref="U72:U73"/>
    <mergeCell ref="V72:V73"/>
    <mergeCell ref="W72:W73"/>
    <mergeCell ref="X72:X73"/>
    <mergeCell ref="Y72:Y73"/>
    <mergeCell ref="Z72:Z73"/>
    <mergeCell ref="AA72:AB73"/>
    <mergeCell ref="AC72:AD73"/>
    <mergeCell ref="R70:R71"/>
    <mergeCell ref="S70:S71"/>
    <mergeCell ref="U70:U71"/>
    <mergeCell ref="V70:V71"/>
    <mergeCell ref="W70:W71"/>
    <mergeCell ref="X70:X71"/>
    <mergeCell ref="Y70:Y71"/>
    <mergeCell ref="Z70:Z71"/>
    <mergeCell ref="AA70:AB71"/>
    <mergeCell ref="AC74:AD75"/>
    <mergeCell ref="AA76:AB76"/>
    <mergeCell ref="AC76:AD76"/>
    <mergeCell ref="R74:R75"/>
    <mergeCell ref="S74:S75"/>
    <mergeCell ref="U74:U75"/>
    <mergeCell ref="V74:V75"/>
    <mergeCell ref="W74:W75"/>
    <mergeCell ref="X74:X75"/>
    <mergeCell ref="Y74:Y75"/>
    <mergeCell ref="Z74:Z75"/>
    <mergeCell ref="AA74:AB75"/>
    <mergeCell ref="I81:K81"/>
    <mergeCell ref="C82:E82"/>
    <mergeCell ref="I82:K82"/>
    <mergeCell ref="L82:N82"/>
    <mergeCell ref="C83:E83"/>
    <mergeCell ref="I83:K83"/>
    <mergeCell ref="L83:N83"/>
    <mergeCell ref="C84:E84"/>
    <mergeCell ref="I84:K84"/>
    <mergeCell ref="L84:N84"/>
    <mergeCell ref="C92:E92"/>
    <mergeCell ref="C93:E93"/>
    <mergeCell ref="C94:E94"/>
    <mergeCell ref="I86:K86"/>
    <mergeCell ref="C87:E87"/>
    <mergeCell ref="I87:K87"/>
    <mergeCell ref="L87:N87"/>
    <mergeCell ref="C88:E88"/>
    <mergeCell ref="I88:K88"/>
    <mergeCell ref="L88:N88"/>
    <mergeCell ref="C89:E89"/>
    <mergeCell ref="I89:K89"/>
    <mergeCell ref="L89:N89"/>
  </mergeCells>
  <pageMargins left="0.7" right="0.7" top="0.75" bottom="0.75" header="0.3" footer="0.3"/>
  <pageSetup paperSize="0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D94"/>
  <sheetViews>
    <sheetView topLeftCell="A68" workbookViewId="0">
      <selection activeCell="F92" sqref="F92"/>
    </sheetView>
  </sheetViews>
  <sheetFormatPr baseColWidth="10" defaultRowHeight="15"/>
  <cols>
    <col min="3" max="3" width="4.7109375" customWidth="1"/>
    <col min="4" max="4" width="1.7109375" customWidth="1"/>
    <col min="5" max="6" width="4.7109375" customWidth="1"/>
    <col min="7" max="7" width="1.7109375" customWidth="1"/>
    <col min="8" max="9" width="4.7109375" customWidth="1"/>
    <col min="10" max="10" width="1.7109375" customWidth="1"/>
    <col min="11" max="12" width="4.7109375" customWidth="1"/>
    <col min="13" max="13" width="1.7109375" customWidth="1"/>
    <col min="14" max="15" width="4.7109375" customWidth="1"/>
    <col min="16" max="16" width="1.7109375" customWidth="1"/>
    <col min="17" max="17" width="4.7109375" customWidth="1"/>
    <col min="23" max="23" width="4.7109375" customWidth="1"/>
    <col min="24" max="24" width="1.7109375" customWidth="1"/>
    <col min="25" max="25" width="4.7109375" customWidth="1"/>
  </cols>
  <sheetData>
    <row r="1" spans="1:18">
      <c r="A1" t="s">
        <v>52</v>
      </c>
      <c r="B1" t="s">
        <v>53</v>
      </c>
      <c r="F1" t="s">
        <v>2</v>
      </c>
      <c r="G1" t="s">
        <v>7</v>
      </c>
      <c r="H1">
        <v>14</v>
      </c>
    </row>
    <row r="3" spans="1:18" ht="15.75" thickBot="1">
      <c r="A3" s="2">
        <v>41597</v>
      </c>
    </row>
    <row r="4" spans="1:18" ht="15.75" thickBot="1">
      <c r="A4" s="113">
        <v>0.85</v>
      </c>
      <c r="B4" s="3" t="s">
        <v>3</v>
      </c>
      <c r="C4" s="58">
        <v>100</v>
      </c>
      <c r="D4" s="59"/>
      <c r="E4" s="60"/>
      <c r="F4" s="58">
        <v>100</v>
      </c>
      <c r="G4" s="59"/>
      <c r="H4" s="60"/>
      <c r="I4" s="58">
        <v>100</v>
      </c>
      <c r="J4" s="59"/>
      <c r="K4" s="60"/>
      <c r="L4" s="58">
        <v>100</v>
      </c>
      <c r="M4" s="59"/>
      <c r="N4" s="60"/>
      <c r="O4" s="58">
        <v>100</v>
      </c>
      <c r="P4" s="59"/>
      <c r="Q4" s="60"/>
    </row>
    <row r="5" spans="1:18">
      <c r="A5" s="114"/>
      <c r="B5" s="4" t="s">
        <v>4</v>
      </c>
      <c r="C5" s="7">
        <v>0</v>
      </c>
      <c r="D5" s="8" t="s">
        <v>7</v>
      </c>
      <c r="E5" s="9" t="s">
        <v>12</v>
      </c>
      <c r="F5" s="7">
        <v>0</v>
      </c>
      <c r="G5" s="8" t="s">
        <v>7</v>
      </c>
      <c r="H5" s="9" t="s">
        <v>34</v>
      </c>
      <c r="I5" s="7">
        <v>0</v>
      </c>
      <c r="J5" s="8" t="s">
        <v>7</v>
      </c>
      <c r="K5" s="9" t="s">
        <v>29</v>
      </c>
      <c r="L5" s="7">
        <v>0</v>
      </c>
      <c r="M5" s="8" t="s">
        <v>7</v>
      </c>
      <c r="N5" s="9" t="s">
        <v>11</v>
      </c>
      <c r="O5" s="7">
        <v>0</v>
      </c>
      <c r="P5" s="8" t="s">
        <v>7</v>
      </c>
      <c r="Q5" s="9" t="s">
        <v>22</v>
      </c>
    </row>
    <row r="6" spans="1:18">
      <c r="A6" s="115"/>
      <c r="B6" s="6" t="s">
        <v>6</v>
      </c>
      <c r="C6" s="110">
        <f>(C4/(E5+(60*C5)))*3.6</f>
        <v>11.25</v>
      </c>
      <c r="D6" s="111"/>
      <c r="E6" s="112"/>
      <c r="F6" s="110">
        <f t="shared" ref="F6" si="0">(F4/(H5+(60*F5)))*3.6</f>
        <v>12</v>
      </c>
      <c r="G6" s="111"/>
      <c r="H6" s="112"/>
      <c r="I6" s="110">
        <f t="shared" ref="I6" si="1">(I4/(K5+(60*I5)))*3.6</f>
        <v>11.612903225806452</v>
      </c>
      <c r="J6" s="111"/>
      <c r="K6" s="112"/>
      <c r="L6" s="110">
        <f t="shared" ref="L6" si="2">(L4/(N5+(60*L5)))*3.6</f>
        <v>12.857142857142858</v>
      </c>
      <c r="M6" s="111"/>
      <c r="N6" s="112"/>
      <c r="O6" s="110">
        <f t="shared" ref="O6" si="3">(O4/(Q5+(60*O5)))*3.6</f>
        <v>10</v>
      </c>
      <c r="P6" s="111"/>
      <c r="Q6" s="112"/>
    </row>
    <row r="7" spans="1:18" ht="15.75" thickBot="1">
      <c r="A7" s="116"/>
      <c r="B7" s="5" t="s">
        <v>5</v>
      </c>
      <c r="C7" s="107">
        <f>C6/$H$1</f>
        <v>0.8035714285714286</v>
      </c>
      <c r="D7" s="108"/>
      <c r="E7" s="109"/>
      <c r="F7" s="107">
        <f t="shared" ref="F7" si="4">F6/$H$1</f>
        <v>0.8571428571428571</v>
      </c>
      <c r="G7" s="108"/>
      <c r="H7" s="109"/>
      <c r="I7" s="107">
        <f t="shared" ref="I7" si="5">I6/$H$1</f>
        <v>0.82949308755760376</v>
      </c>
      <c r="J7" s="108"/>
      <c r="K7" s="109"/>
      <c r="L7" s="107">
        <f t="shared" ref="L7" si="6">L6/$H$1</f>
        <v>0.91836734693877553</v>
      </c>
      <c r="M7" s="108"/>
      <c r="N7" s="109"/>
      <c r="O7" s="107">
        <f t="shared" ref="O7" si="7">O6/$H$1</f>
        <v>0.7142857142857143</v>
      </c>
      <c r="P7" s="108"/>
      <c r="Q7" s="109"/>
    </row>
    <row r="8" spans="1:18" ht="21.75" thickBot="1">
      <c r="A8" s="1"/>
    </row>
    <row r="9" spans="1:18" ht="15.75" customHeight="1" thickBot="1">
      <c r="A9" s="113">
        <v>1</v>
      </c>
      <c r="B9" s="3" t="s">
        <v>3</v>
      </c>
      <c r="C9" s="58">
        <v>100</v>
      </c>
      <c r="D9" s="59"/>
      <c r="E9" s="60"/>
      <c r="F9" s="58">
        <v>100</v>
      </c>
      <c r="G9" s="59"/>
      <c r="H9" s="60"/>
      <c r="I9" s="58">
        <v>100</v>
      </c>
      <c r="J9" s="59"/>
      <c r="K9" s="60"/>
      <c r="L9" s="58">
        <v>100</v>
      </c>
      <c r="M9" s="59"/>
      <c r="N9" s="60"/>
      <c r="O9" s="58">
        <v>100</v>
      </c>
      <c r="P9" s="59"/>
      <c r="Q9" s="60"/>
      <c r="R9" s="10"/>
    </row>
    <row r="10" spans="1:18" ht="15" customHeight="1">
      <c r="A10" s="114"/>
      <c r="B10" s="4" t="s">
        <v>4</v>
      </c>
      <c r="C10" s="7">
        <v>0</v>
      </c>
      <c r="D10" s="8" t="s">
        <v>7</v>
      </c>
      <c r="E10" s="9" t="s">
        <v>29</v>
      </c>
      <c r="F10" s="7">
        <v>0</v>
      </c>
      <c r="G10" s="8" t="s">
        <v>7</v>
      </c>
      <c r="H10" s="9" t="s">
        <v>34</v>
      </c>
      <c r="I10" s="7"/>
      <c r="J10" s="8" t="s">
        <v>7</v>
      </c>
      <c r="K10" s="9"/>
      <c r="L10" s="7"/>
      <c r="M10" s="8" t="s">
        <v>7</v>
      </c>
      <c r="N10" s="9"/>
      <c r="O10" s="7"/>
      <c r="P10" s="8" t="s">
        <v>7</v>
      </c>
      <c r="Q10" s="9"/>
    </row>
    <row r="11" spans="1:18" ht="15.75" customHeight="1">
      <c r="A11" s="115"/>
      <c r="B11" s="6" t="s">
        <v>6</v>
      </c>
      <c r="C11" s="110">
        <f>(C9/(E10+(60*C10)))*3.6</f>
        <v>11.612903225806452</v>
      </c>
      <c r="D11" s="111"/>
      <c r="E11" s="112"/>
      <c r="F11" s="110">
        <f t="shared" ref="F11" si="8">(F9/(H10+(60*F10)))*3.6</f>
        <v>12</v>
      </c>
      <c r="G11" s="111"/>
      <c r="H11" s="112"/>
      <c r="I11" s="110" t="e">
        <f t="shared" ref="I11" si="9">(I9/(K10+(60*I10)))*3.6</f>
        <v>#DIV/0!</v>
      </c>
      <c r="J11" s="111"/>
      <c r="K11" s="112"/>
      <c r="L11" s="110" t="e">
        <f t="shared" ref="L11" si="10">(L9/(N10+(60*L10)))*3.6</f>
        <v>#DIV/0!</v>
      </c>
      <c r="M11" s="111"/>
      <c r="N11" s="112"/>
      <c r="O11" s="110" t="e">
        <f t="shared" ref="O11" si="11">(O9/(Q10+(60*O10)))*3.6</f>
        <v>#DIV/0!</v>
      </c>
      <c r="P11" s="111"/>
      <c r="Q11" s="112"/>
    </row>
    <row r="12" spans="1:18" ht="15.75" customHeight="1" thickBot="1">
      <c r="A12" s="116"/>
      <c r="B12" s="5" t="s">
        <v>5</v>
      </c>
      <c r="C12" s="107">
        <f>C11/$H$1</f>
        <v>0.82949308755760376</v>
      </c>
      <c r="D12" s="108"/>
      <c r="E12" s="109"/>
      <c r="F12" s="107">
        <f t="shared" ref="F12" si="12">F11/$H$1</f>
        <v>0.8571428571428571</v>
      </c>
      <c r="G12" s="108"/>
      <c r="H12" s="109"/>
      <c r="I12" s="107" t="e">
        <f t="shared" ref="I12" si="13">I11/$H$1</f>
        <v>#DIV/0!</v>
      </c>
      <c r="J12" s="108"/>
      <c r="K12" s="109"/>
      <c r="L12" s="107" t="e">
        <f t="shared" ref="L12" si="14">L11/$H$1</f>
        <v>#DIV/0!</v>
      </c>
      <c r="M12" s="108"/>
      <c r="N12" s="109"/>
      <c r="O12" s="107" t="e">
        <f t="shared" ref="O12" si="15">O11/$H$1</f>
        <v>#DIV/0!</v>
      </c>
      <c r="P12" s="108"/>
      <c r="Q12" s="109"/>
    </row>
    <row r="13" spans="1:18" ht="21.75" thickBot="1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</row>
    <row r="14" spans="1:18" ht="15.75" thickBot="1">
      <c r="A14" s="113">
        <v>1.1499999999999999</v>
      </c>
      <c r="B14" s="3" t="s">
        <v>3</v>
      </c>
      <c r="C14" s="58">
        <v>100</v>
      </c>
      <c r="D14" s="59"/>
      <c r="E14" s="60"/>
      <c r="F14" s="58">
        <v>100</v>
      </c>
      <c r="G14" s="59"/>
      <c r="H14" s="60"/>
      <c r="I14" s="58">
        <v>100</v>
      </c>
      <c r="J14" s="59"/>
      <c r="K14" s="60"/>
      <c r="L14" s="58">
        <v>100</v>
      </c>
      <c r="M14" s="59"/>
      <c r="N14" s="60"/>
      <c r="O14" s="58">
        <v>100</v>
      </c>
      <c r="P14" s="59"/>
      <c r="Q14" s="60"/>
    </row>
    <row r="15" spans="1:18">
      <c r="A15" s="114"/>
      <c r="B15" s="4" t="s">
        <v>4</v>
      </c>
      <c r="C15" s="7"/>
      <c r="D15" s="8" t="s">
        <v>7</v>
      </c>
      <c r="E15" s="9"/>
      <c r="F15" s="7"/>
      <c r="G15" s="8" t="s">
        <v>7</v>
      </c>
      <c r="H15" s="9"/>
      <c r="I15" s="7"/>
      <c r="J15" s="8" t="s">
        <v>7</v>
      </c>
      <c r="K15" s="9"/>
      <c r="L15" s="7"/>
      <c r="M15" s="8" t="s">
        <v>7</v>
      </c>
      <c r="N15" s="9"/>
      <c r="O15" s="7"/>
      <c r="P15" s="8" t="s">
        <v>7</v>
      </c>
      <c r="Q15" s="9"/>
    </row>
    <row r="16" spans="1:18">
      <c r="A16" s="115"/>
      <c r="B16" s="6" t="s">
        <v>6</v>
      </c>
      <c r="C16" s="110" t="e">
        <f>(C14/(E15+(60*C15)))*3.6</f>
        <v>#DIV/0!</v>
      </c>
      <c r="D16" s="111"/>
      <c r="E16" s="112"/>
      <c r="F16" s="110" t="e">
        <f t="shared" ref="F16" si="16">(F14/(H15+(60*F15)))*3.6</f>
        <v>#DIV/0!</v>
      </c>
      <c r="G16" s="111"/>
      <c r="H16" s="112"/>
      <c r="I16" s="110" t="e">
        <f t="shared" ref="I16" si="17">(I14/(K15+(60*I15)))*3.6</f>
        <v>#DIV/0!</v>
      </c>
      <c r="J16" s="111"/>
      <c r="K16" s="112"/>
      <c r="L16" s="110" t="e">
        <f t="shared" ref="L16" si="18">(L14/(N15+(60*L15)))*3.6</f>
        <v>#DIV/0!</v>
      </c>
      <c r="M16" s="111"/>
      <c r="N16" s="112"/>
      <c r="O16" s="110" t="e">
        <f t="shared" ref="O16" si="19">(O14/(Q15+(60*O15)))*3.6</f>
        <v>#DIV/0!</v>
      </c>
      <c r="P16" s="111"/>
      <c r="Q16" s="112"/>
    </row>
    <row r="17" spans="1:17" ht="15.75" thickBot="1">
      <c r="A17" s="116"/>
      <c r="B17" s="5" t="s">
        <v>5</v>
      </c>
      <c r="C17" s="107" t="e">
        <f>C16/$H$1</f>
        <v>#DIV/0!</v>
      </c>
      <c r="D17" s="108"/>
      <c r="E17" s="109"/>
      <c r="F17" s="107" t="e">
        <f t="shared" ref="F17" si="20">F16/$H$1</f>
        <v>#DIV/0!</v>
      </c>
      <c r="G17" s="108"/>
      <c r="H17" s="109"/>
      <c r="I17" s="107" t="e">
        <f t="shared" ref="I17" si="21">I16/$H$1</f>
        <v>#DIV/0!</v>
      </c>
      <c r="J17" s="108"/>
      <c r="K17" s="109"/>
      <c r="L17" s="107" t="e">
        <f t="shared" ref="L17" si="22">L16/$H$1</f>
        <v>#DIV/0!</v>
      </c>
      <c r="M17" s="108"/>
      <c r="N17" s="109"/>
      <c r="O17" s="107" t="e">
        <f t="shared" ref="O17" si="23">O16/$H$1</f>
        <v>#DIV/0!</v>
      </c>
      <c r="P17" s="108"/>
      <c r="Q17" s="109"/>
    </row>
    <row r="18" spans="1:17" ht="21.75" thickBot="1">
      <c r="A18" s="1"/>
    </row>
    <row r="19" spans="1:17" ht="19.5" thickBot="1">
      <c r="B19" s="16" t="s">
        <v>4</v>
      </c>
      <c r="C19" s="17">
        <v>6</v>
      </c>
      <c r="D19" s="18" t="s">
        <v>7</v>
      </c>
      <c r="E19" s="19" t="s">
        <v>9</v>
      </c>
    </row>
    <row r="20" spans="1:17" ht="18.75">
      <c r="B20" s="15" t="s">
        <v>3</v>
      </c>
      <c r="C20" s="38">
        <v>1040</v>
      </c>
      <c r="D20" s="39"/>
      <c r="E20" s="40"/>
    </row>
    <row r="21" spans="1:17" ht="18.75">
      <c r="B21" s="13" t="s">
        <v>6</v>
      </c>
      <c r="C21" s="41">
        <f>(C20/(E19+(C19*60)))*3.6</f>
        <v>10.4</v>
      </c>
      <c r="D21" s="42"/>
      <c r="E21" s="43"/>
    </row>
    <row r="22" spans="1:17" ht="19.5" thickBot="1">
      <c r="B22" s="14" t="s">
        <v>5</v>
      </c>
      <c r="C22" s="44">
        <f>C21/H1</f>
        <v>0.74285714285714288</v>
      </c>
      <c r="D22" s="45"/>
      <c r="E22" s="46"/>
    </row>
    <row r="25" spans="1:17" ht="15.75" thickBot="1">
      <c r="A25" s="2">
        <v>41604</v>
      </c>
      <c r="B25" t="s">
        <v>76</v>
      </c>
    </row>
    <row r="26" spans="1:17" ht="15.75" thickBot="1">
      <c r="A26" s="113">
        <v>0.85</v>
      </c>
      <c r="B26" s="3" t="s">
        <v>3</v>
      </c>
      <c r="C26" s="58">
        <v>100</v>
      </c>
      <c r="D26" s="59"/>
      <c r="E26" s="60"/>
      <c r="F26" s="58">
        <v>100</v>
      </c>
      <c r="G26" s="59"/>
      <c r="H26" s="60"/>
      <c r="I26" s="58">
        <v>100</v>
      </c>
      <c r="J26" s="59"/>
      <c r="K26" s="60"/>
      <c r="L26" s="58">
        <v>100</v>
      </c>
      <c r="M26" s="59"/>
      <c r="N26" s="60"/>
      <c r="O26" s="58">
        <v>100</v>
      </c>
      <c r="P26" s="59"/>
      <c r="Q26" s="60"/>
    </row>
    <row r="27" spans="1:17">
      <c r="A27" s="114"/>
      <c r="B27" s="4" t="s">
        <v>4</v>
      </c>
      <c r="C27" s="7">
        <v>0</v>
      </c>
      <c r="D27" s="8" t="s">
        <v>7</v>
      </c>
      <c r="E27" s="9"/>
      <c r="F27" s="7">
        <v>0</v>
      </c>
      <c r="G27" s="8" t="s">
        <v>7</v>
      </c>
      <c r="H27" s="9"/>
      <c r="I27" s="7">
        <v>0</v>
      </c>
      <c r="J27" s="8" t="s">
        <v>7</v>
      </c>
      <c r="K27" s="9"/>
      <c r="L27" s="7">
        <v>0</v>
      </c>
      <c r="M27" s="8" t="s">
        <v>7</v>
      </c>
      <c r="N27" s="9"/>
      <c r="O27" s="7">
        <v>0</v>
      </c>
      <c r="P27" s="8" t="s">
        <v>7</v>
      </c>
      <c r="Q27" s="9"/>
    </row>
    <row r="28" spans="1:17">
      <c r="A28" s="115"/>
      <c r="B28" s="6" t="s">
        <v>6</v>
      </c>
      <c r="C28" s="110" t="e">
        <f>(C26/(E27+(60*C27)))*3.6</f>
        <v>#DIV/0!</v>
      </c>
      <c r="D28" s="111"/>
      <c r="E28" s="112"/>
      <c r="F28" s="110" t="e">
        <f t="shared" ref="F28" si="24">(F26/(H27+(60*F27)))*3.6</f>
        <v>#DIV/0!</v>
      </c>
      <c r="G28" s="111"/>
      <c r="H28" s="112"/>
      <c r="I28" s="110" t="e">
        <f t="shared" ref="I28" si="25">(I26/(K27+(60*I27)))*3.6</f>
        <v>#DIV/0!</v>
      </c>
      <c r="J28" s="111"/>
      <c r="K28" s="112"/>
      <c r="L28" s="110" t="e">
        <f t="shared" ref="L28" si="26">(L26/(N27+(60*L27)))*3.6</f>
        <v>#DIV/0!</v>
      </c>
      <c r="M28" s="111"/>
      <c r="N28" s="112"/>
      <c r="O28" s="110" t="e">
        <f t="shared" ref="O28" si="27">(O26/(Q27+(60*O27)))*3.6</f>
        <v>#DIV/0!</v>
      </c>
      <c r="P28" s="111"/>
      <c r="Q28" s="112"/>
    </row>
    <row r="29" spans="1:17" ht="15.75" thickBot="1">
      <c r="A29" s="116"/>
      <c r="B29" s="5" t="s">
        <v>5</v>
      </c>
      <c r="C29" s="107" t="e">
        <f>C28/$H$1</f>
        <v>#DIV/0!</v>
      </c>
      <c r="D29" s="108"/>
      <c r="E29" s="109"/>
      <c r="F29" s="107" t="e">
        <f t="shared" ref="F29" si="28">F28/$H$1</f>
        <v>#DIV/0!</v>
      </c>
      <c r="G29" s="108"/>
      <c r="H29" s="109"/>
      <c r="I29" s="107" t="e">
        <f t="shared" ref="I29" si="29">I28/$H$1</f>
        <v>#DIV/0!</v>
      </c>
      <c r="J29" s="108"/>
      <c r="K29" s="109"/>
      <c r="L29" s="107" t="e">
        <f t="shared" ref="L29" si="30">L28/$H$1</f>
        <v>#DIV/0!</v>
      </c>
      <c r="M29" s="108"/>
      <c r="N29" s="109"/>
      <c r="O29" s="107" t="e">
        <f t="shared" ref="O29" si="31">O28/$H$1</f>
        <v>#DIV/0!</v>
      </c>
      <c r="P29" s="108"/>
      <c r="Q29" s="109"/>
    </row>
    <row r="30" spans="1:17" ht="15.75" thickBot="1"/>
    <row r="31" spans="1:17" ht="15.75" thickBot="1">
      <c r="A31" s="113"/>
      <c r="B31" s="3" t="s">
        <v>3</v>
      </c>
      <c r="C31" s="58">
        <v>100</v>
      </c>
      <c r="D31" s="59"/>
      <c r="E31" s="60"/>
      <c r="F31" s="58">
        <v>100</v>
      </c>
      <c r="G31" s="59"/>
      <c r="H31" s="60"/>
      <c r="I31" s="58">
        <v>100</v>
      </c>
      <c r="J31" s="59"/>
      <c r="K31" s="60"/>
      <c r="L31" s="58">
        <v>100</v>
      </c>
      <c r="M31" s="59"/>
      <c r="N31" s="60"/>
      <c r="O31" s="58">
        <v>100</v>
      </c>
      <c r="P31" s="59"/>
      <c r="Q31" s="60"/>
    </row>
    <row r="32" spans="1:17">
      <c r="A32" s="114"/>
      <c r="B32" s="4" t="s">
        <v>4</v>
      </c>
      <c r="C32" s="7">
        <v>0</v>
      </c>
      <c r="D32" s="8" t="s">
        <v>7</v>
      </c>
      <c r="E32" s="9"/>
      <c r="F32" s="7">
        <v>0</v>
      </c>
      <c r="G32" s="8" t="s">
        <v>7</v>
      </c>
      <c r="H32" s="9"/>
      <c r="I32" s="7">
        <v>0</v>
      </c>
      <c r="J32" s="8" t="s">
        <v>7</v>
      </c>
      <c r="K32" s="9"/>
      <c r="L32" s="7">
        <v>0</v>
      </c>
      <c r="M32" s="8" t="s">
        <v>7</v>
      </c>
      <c r="N32" s="9"/>
      <c r="O32" s="7">
        <v>0</v>
      </c>
      <c r="P32" s="8" t="s">
        <v>7</v>
      </c>
      <c r="Q32" s="9"/>
    </row>
    <row r="33" spans="1:17">
      <c r="A33" s="115"/>
      <c r="B33" s="6" t="s">
        <v>6</v>
      </c>
      <c r="C33" s="110" t="e">
        <f>(C31/(E32+(60*C32)))*3.6</f>
        <v>#DIV/0!</v>
      </c>
      <c r="D33" s="111"/>
      <c r="E33" s="112"/>
      <c r="F33" s="110" t="e">
        <f t="shared" ref="F33" si="32">(F31/(H32+(60*F32)))*3.6</f>
        <v>#DIV/0!</v>
      </c>
      <c r="G33" s="111"/>
      <c r="H33" s="112"/>
      <c r="I33" s="110" t="e">
        <f t="shared" ref="I33" si="33">(I31/(K32+(60*I32)))*3.6</f>
        <v>#DIV/0!</v>
      </c>
      <c r="J33" s="111"/>
      <c r="K33" s="112"/>
      <c r="L33" s="110" t="e">
        <f t="shared" ref="L33" si="34">(L31/(N32+(60*L32)))*3.6</f>
        <v>#DIV/0!</v>
      </c>
      <c r="M33" s="111"/>
      <c r="N33" s="112"/>
      <c r="O33" s="110" t="e">
        <f t="shared" ref="O33" si="35">(O31/(Q32+(60*O32)))*3.6</f>
        <v>#DIV/0!</v>
      </c>
      <c r="P33" s="111"/>
      <c r="Q33" s="112"/>
    </row>
    <row r="34" spans="1:17" ht="15.75" thickBot="1">
      <c r="A34" s="116"/>
      <c r="B34" s="5" t="s">
        <v>5</v>
      </c>
      <c r="C34" s="107" t="e">
        <f>C33/$H$1</f>
        <v>#DIV/0!</v>
      </c>
      <c r="D34" s="108"/>
      <c r="E34" s="109"/>
      <c r="F34" s="107" t="e">
        <f t="shared" ref="F34" si="36">F33/$H$1</f>
        <v>#DIV/0!</v>
      </c>
      <c r="G34" s="108"/>
      <c r="H34" s="109"/>
      <c r="I34" s="107" t="e">
        <f t="shared" ref="I34" si="37">I33/$H$1</f>
        <v>#DIV/0!</v>
      </c>
      <c r="J34" s="108"/>
      <c r="K34" s="109"/>
      <c r="L34" s="107" t="e">
        <f t="shared" ref="L34" si="38">L33/$H$1</f>
        <v>#DIV/0!</v>
      </c>
      <c r="M34" s="108"/>
      <c r="N34" s="109"/>
      <c r="O34" s="107" t="e">
        <f t="shared" ref="O34" si="39">O33/$H$1</f>
        <v>#DIV/0!</v>
      </c>
      <c r="P34" s="108"/>
      <c r="Q34" s="109"/>
    </row>
    <row r="35" spans="1:17" ht="15.75" thickBot="1"/>
    <row r="36" spans="1:17" ht="19.5" thickBot="1">
      <c r="B36" s="16" t="s">
        <v>4</v>
      </c>
      <c r="C36" s="17">
        <v>6</v>
      </c>
      <c r="D36" s="18" t="s">
        <v>7</v>
      </c>
      <c r="E36" s="19" t="s">
        <v>9</v>
      </c>
      <c r="I36" s="128" t="s">
        <v>70</v>
      </c>
      <c r="J36" s="129"/>
      <c r="K36" s="129"/>
      <c r="L36" s="51"/>
      <c r="M36" s="51"/>
      <c r="N36" s="52"/>
    </row>
    <row r="37" spans="1:17" ht="19.5" thickBot="1">
      <c r="B37" s="15" t="s">
        <v>3</v>
      </c>
      <c r="C37" s="38"/>
      <c r="D37" s="39"/>
      <c r="E37" s="40"/>
      <c r="I37" s="117" t="s">
        <v>71</v>
      </c>
      <c r="J37" s="118"/>
      <c r="K37" s="118"/>
      <c r="L37" s="55">
        <f>ABS(C38-L36)</f>
        <v>0</v>
      </c>
      <c r="M37" s="55"/>
      <c r="N37" s="56"/>
    </row>
    <row r="38" spans="1:17" ht="18.75">
      <c r="B38" s="13" t="s">
        <v>6</v>
      </c>
      <c r="C38" s="41">
        <f>(C37/(E36+(C36*60)))*3.6</f>
        <v>0</v>
      </c>
      <c r="D38" s="42"/>
      <c r="E38" s="43"/>
    </row>
    <row r="39" spans="1:17" ht="19.5" thickBot="1">
      <c r="B39" s="14" t="s">
        <v>5</v>
      </c>
      <c r="C39" s="44">
        <f>C38/$H$1</f>
        <v>0</v>
      </c>
      <c r="D39" s="45"/>
      <c r="E39" s="46"/>
    </row>
    <row r="42" spans="1:17" ht="15.75" thickBot="1">
      <c r="A42" s="2">
        <v>41611</v>
      </c>
      <c r="B42" t="s">
        <v>94</v>
      </c>
    </row>
    <row r="43" spans="1:17" ht="19.5" thickBot="1">
      <c r="B43" s="16" t="s">
        <v>4</v>
      </c>
      <c r="C43" s="17">
        <v>6</v>
      </c>
      <c r="D43" s="18" t="s">
        <v>7</v>
      </c>
      <c r="E43" s="19" t="s">
        <v>9</v>
      </c>
      <c r="I43" s="128" t="s">
        <v>70</v>
      </c>
      <c r="J43" s="129"/>
      <c r="K43" s="129"/>
      <c r="L43" s="51">
        <v>10.4</v>
      </c>
      <c r="M43" s="51"/>
      <c r="N43" s="52"/>
    </row>
    <row r="44" spans="1:17" ht="19.5" thickBot="1">
      <c r="B44" s="15" t="s">
        <v>3</v>
      </c>
      <c r="C44" s="38">
        <v>965</v>
      </c>
      <c r="D44" s="39"/>
      <c r="E44" s="40"/>
      <c r="I44" s="117" t="s">
        <v>71</v>
      </c>
      <c r="J44" s="118"/>
      <c r="K44" s="118"/>
      <c r="L44" s="55">
        <f>ABS(C45-L43)</f>
        <v>0.75</v>
      </c>
      <c r="M44" s="55"/>
      <c r="N44" s="56"/>
    </row>
    <row r="45" spans="1:17" ht="18.75">
      <c r="B45" s="13" t="s">
        <v>6</v>
      </c>
      <c r="C45" s="41">
        <f>(C44/(E43+(C43*60)))*3.6</f>
        <v>9.65</v>
      </c>
      <c r="D45" s="42"/>
      <c r="E45" s="43"/>
    </row>
    <row r="46" spans="1:17" ht="19.5" thickBot="1">
      <c r="B46" s="14" t="s">
        <v>5</v>
      </c>
      <c r="C46" s="44">
        <f>C45/$H$1</f>
        <v>0.68928571428571428</v>
      </c>
      <c r="D46" s="45"/>
      <c r="E46" s="46"/>
    </row>
    <row r="47" spans="1:17" ht="15.75" thickBot="1"/>
    <row r="48" spans="1:17" ht="19.5" thickBot="1">
      <c r="B48" s="16" t="s">
        <v>4</v>
      </c>
      <c r="C48" s="17">
        <v>2</v>
      </c>
      <c r="D48" s="18" t="s">
        <v>7</v>
      </c>
      <c r="E48" s="19" t="s">
        <v>9</v>
      </c>
      <c r="I48" s="128" t="s">
        <v>70</v>
      </c>
      <c r="J48" s="129"/>
      <c r="K48" s="129"/>
      <c r="L48" s="51">
        <v>13</v>
      </c>
      <c r="M48" s="51"/>
      <c r="N48" s="52"/>
    </row>
    <row r="49" spans="1:14" ht="19.5" thickBot="1">
      <c r="B49" s="15" t="s">
        <v>3</v>
      </c>
      <c r="C49" s="38">
        <v>445</v>
      </c>
      <c r="D49" s="39"/>
      <c r="E49" s="40"/>
      <c r="I49" s="117" t="s">
        <v>71</v>
      </c>
      <c r="J49" s="118"/>
      <c r="K49" s="118"/>
      <c r="L49" s="55">
        <f>ABS(C50-L48)</f>
        <v>0.35000000000000142</v>
      </c>
      <c r="M49" s="55"/>
      <c r="N49" s="56"/>
    </row>
    <row r="50" spans="1:14" ht="18.75">
      <c r="B50" s="13" t="s">
        <v>6</v>
      </c>
      <c r="C50" s="41">
        <f>(C49/(E48+(C48*60)))*3.6</f>
        <v>13.350000000000001</v>
      </c>
      <c r="D50" s="42"/>
      <c r="E50" s="43"/>
    </row>
    <row r="51" spans="1:14" ht="19.5" thickBot="1">
      <c r="B51" s="14" t="s">
        <v>5</v>
      </c>
      <c r="C51" s="44">
        <f>C50/$H$1</f>
        <v>0.95357142857142863</v>
      </c>
      <c r="D51" s="45"/>
      <c r="E51" s="46"/>
    </row>
    <row r="52" spans="1:14" ht="15.75" thickBot="1"/>
    <row r="53" spans="1:14" ht="30">
      <c r="B53" s="21" t="s">
        <v>87</v>
      </c>
      <c r="C53" s="130">
        <f>(C46+C51)/2</f>
        <v>0.8214285714285714</v>
      </c>
      <c r="D53" s="130"/>
      <c r="E53" s="131"/>
      <c r="F53" s="132"/>
      <c r="G53" s="51"/>
      <c r="H53" s="133"/>
      <c r="I53" s="136" t="s">
        <v>89</v>
      </c>
      <c r="J53" s="137"/>
      <c r="K53" s="137"/>
      <c r="L53" s="119">
        <f>(L44+L49)/2</f>
        <v>0.55000000000000071</v>
      </c>
      <c r="M53" s="119"/>
      <c r="N53" s="120"/>
    </row>
    <row r="54" spans="1:14" ht="16.5" thickBot="1">
      <c r="B54" s="22" t="s">
        <v>88</v>
      </c>
      <c r="C54" s="121">
        <v>1</v>
      </c>
      <c r="D54" s="122"/>
      <c r="E54" s="123"/>
      <c r="F54" s="134"/>
      <c r="G54" s="125"/>
      <c r="H54" s="135"/>
      <c r="I54" s="124" t="s">
        <v>88</v>
      </c>
      <c r="J54" s="125"/>
      <c r="K54" s="125"/>
      <c r="L54" s="126">
        <v>6.5</v>
      </c>
      <c r="M54" s="126"/>
      <c r="N54" s="127"/>
    </row>
    <row r="57" spans="1:14" ht="15.75" thickBot="1">
      <c r="A57" s="2">
        <v>41613</v>
      </c>
    </row>
    <row r="58" spans="1:14" ht="19.5" thickBot="1">
      <c r="B58" s="16" t="s">
        <v>4</v>
      </c>
      <c r="C58" s="17">
        <v>2</v>
      </c>
      <c r="D58" s="18" t="s">
        <v>7</v>
      </c>
      <c r="E58" s="19" t="s">
        <v>9</v>
      </c>
      <c r="I58" s="128" t="s">
        <v>70</v>
      </c>
      <c r="J58" s="129"/>
      <c r="K58" s="129"/>
      <c r="L58" s="51">
        <v>14.2</v>
      </c>
      <c r="M58" s="51"/>
      <c r="N58" s="52"/>
    </row>
    <row r="59" spans="1:14" ht="19.5" thickBot="1">
      <c r="B59" s="15" t="s">
        <v>3</v>
      </c>
      <c r="C59" s="38">
        <v>490</v>
      </c>
      <c r="D59" s="39"/>
      <c r="E59" s="40"/>
      <c r="I59" s="117" t="s">
        <v>71</v>
      </c>
      <c r="J59" s="118"/>
      <c r="K59" s="118"/>
      <c r="L59" s="55">
        <f>ABS(C60-L58)</f>
        <v>0.5</v>
      </c>
      <c r="M59" s="55"/>
      <c r="N59" s="56"/>
    </row>
    <row r="60" spans="1:14" ht="18.75">
      <c r="B60" s="13" t="s">
        <v>6</v>
      </c>
      <c r="C60" s="41">
        <f>(C59/(E58+(C58*60)))*3.6</f>
        <v>14.7</v>
      </c>
      <c r="D60" s="42"/>
      <c r="E60" s="43"/>
    </row>
    <row r="61" spans="1:14" ht="19.5" thickBot="1">
      <c r="B61" s="14" t="s">
        <v>5</v>
      </c>
      <c r="C61" s="44">
        <f>C60/$H$1</f>
        <v>1.05</v>
      </c>
      <c r="D61" s="45"/>
      <c r="E61" s="46"/>
    </row>
    <row r="65" spans="1:30" ht="15.75" thickBot="1">
      <c r="A65" s="2">
        <v>41618</v>
      </c>
      <c r="B65" t="s">
        <v>91</v>
      </c>
    </row>
    <row r="66" spans="1:30" ht="15.75" thickBot="1">
      <c r="R66" s="25" t="s">
        <v>95</v>
      </c>
      <c r="S66" s="139"/>
      <c r="T66" s="140"/>
      <c r="U66" s="140"/>
      <c r="V66" s="141"/>
      <c r="W66" s="140" t="s">
        <v>96</v>
      </c>
      <c r="X66" s="140"/>
      <c r="Y66" s="140"/>
      <c r="Z66" s="139"/>
      <c r="AA66" s="142"/>
      <c r="AB66" s="140"/>
      <c r="AC66" s="140"/>
      <c r="AD66" s="141"/>
    </row>
    <row r="67" spans="1:30" ht="15.75" thickBot="1">
      <c r="S67" s="26"/>
      <c r="T67" s="26"/>
      <c r="U67" s="27"/>
      <c r="Z67" s="26"/>
      <c r="AA67" s="26"/>
      <c r="AB67" s="26"/>
    </row>
    <row r="68" spans="1:30" ht="15.75">
      <c r="R68" s="143" t="s">
        <v>97</v>
      </c>
      <c r="S68" s="145" t="s">
        <v>98</v>
      </c>
      <c r="T68" s="143" t="s">
        <v>99</v>
      </c>
      <c r="U68" s="147" t="s">
        <v>70</v>
      </c>
      <c r="V68" s="148"/>
      <c r="W68" s="149"/>
      <c r="X68" s="150"/>
      <c r="Y68" s="150"/>
      <c r="Z68" s="150"/>
      <c r="AA68" s="150"/>
      <c r="AB68" s="151"/>
      <c r="AC68" s="152" t="s">
        <v>100</v>
      </c>
      <c r="AD68" s="153"/>
    </row>
    <row r="69" spans="1:30" ht="15.75" customHeight="1" thickBot="1">
      <c r="R69" s="144"/>
      <c r="S69" s="146"/>
      <c r="T69" s="144"/>
      <c r="U69" s="28" t="s">
        <v>5</v>
      </c>
      <c r="V69" s="29" t="s">
        <v>6</v>
      </c>
      <c r="W69" s="154" t="s">
        <v>4</v>
      </c>
      <c r="X69" s="155"/>
      <c r="Y69" s="156"/>
      <c r="Z69" s="30" t="s">
        <v>6</v>
      </c>
      <c r="AA69" s="157" t="s">
        <v>5</v>
      </c>
      <c r="AB69" s="158"/>
      <c r="AC69" s="159" t="s">
        <v>101</v>
      </c>
      <c r="AD69" s="160"/>
    </row>
    <row r="70" spans="1:30">
      <c r="R70" s="98">
        <v>1</v>
      </c>
      <c r="S70" s="99"/>
      <c r="T70" s="31" t="s">
        <v>102</v>
      </c>
      <c r="U70" s="73">
        <f>(V70/$H$1)</f>
        <v>0</v>
      </c>
      <c r="V70" s="101"/>
      <c r="W70" s="102"/>
      <c r="X70" s="103" t="s">
        <v>7</v>
      </c>
      <c r="Y70" s="104"/>
      <c r="Z70" s="95" t="e">
        <f>(S70/((W70*60)+Y70))*3.6</f>
        <v>#DIV/0!</v>
      </c>
      <c r="AA70" s="105" t="e">
        <f>(Z70/$H$1)*100</f>
        <v>#DIV/0!</v>
      </c>
      <c r="AB70" s="106"/>
      <c r="AC70" s="161" t="e">
        <f>ABS(Z70-V70)</f>
        <v>#DIV/0!</v>
      </c>
      <c r="AD70" s="162"/>
    </row>
    <row r="71" spans="1:30">
      <c r="R71" s="69"/>
      <c r="S71" s="100"/>
      <c r="T71" s="32"/>
      <c r="U71" s="74"/>
      <c r="V71" s="75"/>
      <c r="W71" s="77"/>
      <c r="X71" s="79"/>
      <c r="Y71" s="81"/>
      <c r="Z71" s="95"/>
      <c r="AA71" s="96"/>
      <c r="AB71" s="97"/>
      <c r="AC71" s="61"/>
      <c r="AD71" s="62"/>
    </row>
    <row r="72" spans="1:30" ht="15" customHeight="1">
      <c r="R72" s="69">
        <v>2</v>
      </c>
      <c r="S72" s="71"/>
      <c r="T72" s="32"/>
      <c r="U72" s="73">
        <f t="shared" ref="U72" si="40">(V72/$H$1)</f>
        <v>0</v>
      </c>
      <c r="V72" s="75"/>
      <c r="W72" s="89"/>
      <c r="X72" s="91" t="s">
        <v>7</v>
      </c>
      <c r="Y72" s="93"/>
      <c r="Z72" s="95" t="e">
        <f>(S72/((W72*60)+Y72))*3.6</f>
        <v>#DIV/0!</v>
      </c>
      <c r="AA72" s="85" t="e">
        <f t="shared" ref="AA72" si="41">(Z72/$H$1)*100</f>
        <v>#DIV/0!</v>
      </c>
      <c r="AB72" s="86"/>
      <c r="AC72" s="61" t="e">
        <f>ABS(Z72-V72)</f>
        <v>#DIV/0!</v>
      </c>
      <c r="AD72" s="62"/>
    </row>
    <row r="73" spans="1:30" ht="15" customHeight="1">
      <c r="R73" s="69"/>
      <c r="S73" s="100"/>
      <c r="T73" s="32"/>
      <c r="U73" s="74"/>
      <c r="V73" s="75"/>
      <c r="W73" s="90"/>
      <c r="X73" s="92"/>
      <c r="Y73" s="94"/>
      <c r="Z73" s="95"/>
      <c r="AA73" s="96"/>
      <c r="AB73" s="97"/>
      <c r="AC73" s="61"/>
      <c r="AD73" s="62"/>
    </row>
    <row r="74" spans="1:30" ht="15" customHeight="1">
      <c r="R74" s="69">
        <v>3</v>
      </c>
      <c r="S74" s="71"/>
      <c r="T74" s="32"/>
      <c r="U74" s="73">
        <f t="shared" ref="U74" si="42">(V74/$H$1)</f>
        <v>0</v>
      </c>
      <c r="V74" s="75"/>
      <c r="W74" s="77"/>
      <c r="X74" s="79" t="s">
        <v>7</v>
      </c>
      <c r="Y74" s="81"/>
      <c r="Z74" s="83" t="e">
        <f>(S74/((W74*60)+Y74))*3.6</f>
        <v>#DIV/0!</v>
      </c>
      <c r="AA74" s="85" t="e">
        <f t="shared" ref="AA74" si="43">(Z74/$H$1)*100</f>
        <v>#DIV/0!</v>
      </c>
      <c r="AB74" s="86"/>
      <c r="AC74" s="61" t="e">
        <f>ABS(Z74-V74)</f>
        <v>#DIV/0!</v>
      </c>
      <c r="AD74" s="62"/>
    </row>
    <row r="75" spans="1:30" ht="15.75" customHeight="1" thickBot="1">
      <c r="R75" s="70"/>
      <c r="S75" s="72"/>
      <c r="T75" s="33"/>
      <c r="U75" s="74"/>
      <c r="V75" s="76"/>
      <c r="W75" s="78"/>
      <c r="X75" s="80"/>
      <c r="Y75" s="82"/>
      <c r="Z75" s="84"/>
      <c r="AA75" s="87"/>
      <c r="AB75" s="88"/>
      <c r="AC75" s="63"/>
      <c r="AD75" s="64"/>
    </row>
    <row r="76" spans="1:30" ht="26.25">
      <c r="Z76" s="34" t="s">
        <v>103</v>
      </c>
      <c r="AA76" s="65" t="e">
        <f>AVERAGE(AA70:AA75)</f>
        <v>#DIV/0!</v>
      </c>
      <c r="AB76" s="66"/>
      <c r="AC76" s="67" t="e">
        <f>AVERAGE(AC70:AC75)</f>
        <v>#DIV/0!</v>
      </c>
      <c r="AD76" s="68"/>
    </row>
    <row r="77" spans="1:30">
      <c r="Z77" s="35" t="s">
        <v>105</v>
      </c>
      <c r="AA77" s="138"/>
      <c r="AB77" s="138"/>
      <c r="AC77" s="138"/>
      <c r="AD77" s="138"/>
    </row>
    <row r="80" spans="1:30" ht="15.75" thickBot="1">
      <c r="A80" s="2">
        <v>41646</v>
      </c>
    </row>
    <row r="81" spans="1:14" ht="19.5" thickBot="1">
      <c r="B81" s="16" t="s">
        <v>4</v>
      </c>
      <c r="C81" s="17">
        <v>3</v>
      </c>
      <c r="D81" s="18" t="s">
        <v>7</v>
      </c>
      <c r="E81" s="19" t="s">
        <v>183</v>
      </c>
      <c r="I81" s="58" t="s">
        <v>4</v>
      </c>
      <c r="J81" s="59" t="s">
        <v>4</v>
      </c>
      <c r="K81" s="60" t="s">
        <v>4</v>
      </c>
      <c r="L81" s="18">
        <v>2</v>
      </c>
      <c r="M81" s="18" t="s">
        <v>7</v>
      </c>
      <c r="N81" s="19" t="s">
        <v>48</v>
      </c>
    </row>
    <row r="82" spans="1:14" ht="18.75">
      <c r="B82" s="15" t="s">
        <v>3</v>
      </c>
      <c r="C82" s="38">
        <v>750</v>
      </c>
      <c r="D82" s="39"/>
      <c r="E82" s="40"/>
      <c r="I82" s="38" t="s">
        <v>3</v>
      </c>
      <c r="J82" s="39" t="s">
        <v>3</v>
      </c>
      <c r="K82" s="40" t="s">
        <v>3</v>
      </c>
      <c r="L82" s="53">
        <v>600</v>
      </c>
      <c r="M82" s="39"/>
      <c r="N82" s="40"/>
    </row>
    <row r="83" spans="1:14" ht="18.75">
      <c r="A83" s="179"/>
      <c r="B83" s="175" t="s">
        <v>6</v>
      </c>
      <c r="C83" s="176">
        <f>(C82/(E81+(C81*60)))*3.6</f>
        <v>13.636363636363637</v>
      </c>
      <c r="D83" s="177"/>
      <c r="E83" s="178"/>
      <c r="F83" s="179"/>
      <c r="G83" s="179"/>
      <c r="H83" s="179"/>
      <c r="I83" s="110" t="s">
        <v>6</v>
      </c>
      <c r="J83" s="111" t="s">
        <v>6</v>
      </c>
      <c r="K83" s="112" t="s">
        <v>6</v>
      </c>
      <c r="L83" s="180">
        <f>(L82/(N81+(L81*60)))*3.6</f>
        <v>14.794520547945208</v>
      </c>
      <c r="M83" s="177"/>
      <c r="N83" s="178"/>
    </row>
    <row r="84" spans="1:14" ht="19.5" thickBot="1">
      <c r="B84" s="14" t="s">
        <v>5</v>
      </c>
      <c r="C84" s="44">
        <f>C83/$H$1</f>
        <v>0.97402597402597402</v>
      </c>
      <c r="D84" s="45"/>
      <c r="E84" s="46"/>
      <c r="I84" s="54" t="s">
        <v>5</v>
      </c>
      <c r="J84" s="55" t="s">
        <v>5</v>
      </c>
      <c r="K84" s="56" t="s">
        <v>5</v>
      </c>
      <c r="L84" s="57">
        <f>L83/$H$1</f>
        <v>1.056751467710372</v>
      </c>
      <c r="M84" s="45"/>
      <c r="N84" s="46"/>
    </row>
    <row r="85" spans="1:14" ht="15.75" thickBot="1"/>
    <row r="86" spans="1:14" ht="19.5" thickBot="1">
      <c r="B86" s="16" t="s">
        <v>4</v>
      </c>
      <c r="C86" s="17">
        <v>1</v>
      </c>
      <c r="D86" s="18" t="s">
        <v>7</v>
      </c>
      <c r="E86" s="19" t="s">
        <v>178</v>
      </c>
      <c r="I86" s="47" t="s">
        <v>4</v>
      </c>
      <c r="J86" s="48" t="s">
        <v>4</v>
      </c>
      <c r="K86" s="49" t="s">
        <v>4</v>
      </c>
      <c r="L86" s="18">
        <v>2</v>
      </c>
      <c r="M86" s="18" t="s">
        <v>7</v>
      </c>
      <c r="N86" s="19" t="s">
        <v>23</v>
      </c>
    </row>
    <row r="87" spans="1:14" ht="18.75">
      <c r="B87" s="15" t="s">
        <v>3</v>
      </c>
      <c r="C87" s="38">
        <v>450</v>
      </c>
      <c r="D87" s="39"/>
      <c r="E87" s="40"/>
      <c r="I87" s="50" t="s">
        <v>3</v>
      </c>
      <c r="J87" s="51" t="s">
        <v>3</v>
      </c>
      <c r="K87" s="52" t="s">
        <v>3</v>
      </c>
      <c r="L87" s="53">
        <v>600</v>
      </c>
      <c r="M87" s="39"/>
      <c r="N87" s="40"/>
    </row>
    <row r="88" spans="1:14" ht="18.75">
      <c r="A88" s="179"/>
      <c r="B88" s="175" t="s">
        <v>6</v>
      </c>
      <c r="C88" s="176">
        <f>(C87/(E86+(C86*60)))*3.6</f>
        <v>13.846153846153847</v>
      </c>
      <c r="D88" s="177"/>
      <c r="E88" s="178"/>
      <c r="F88" s="179"/>
      <c r="G88" s="179"/>
      <c r="H88" s="179"/>
      <c r="I88" s="110" t="s">
        <v>6</v>
      </c>
      <c r="J88" s="111" t="s">
        <v>6</v>
      </c>
      <c r="K88" s="112" t="s">
        <v>6</v>
      </c>
      <c r="L88" s="180">
        <f>(L87/(N86+(L86*60)))*3.6</f>
        <v>14.025974025974026</v>
      </c>
      <c r="M88" s="177"/>
      <c r="N88" s="178"/>
    </row>
    <row r="89" spans="1:14" ht="19.5" thickBot="1">
      <c r="B89" s="14" t="s">
        <v>5</v>
      </c>
      <c r="C89" s="44">
        <f>C88/$H$1</f>
        <v>0.98901098901098905</v>
      </c>
      <c r="D89" s="45"/>
      <c r="E89" s="46"/>
      <c r="I89" s="54" t="s">
        <v>5</v>
      </c>
      <c r="J89" s="55" t="s">
        <v>5</v>
      </c>
      <c r="K89" s="56" t="s">
        <v>5</v>
      </c>
      <c r="L89" s="57">
        <f>L88/$H$1</f>
        <v>1.0018552875695732</v>
      </c>
      <c r="M89" s="45"/>
      <c r="N89" s="46"/>
    </row>
    <row r="90" spans="1:14" ht="15.75" thickBot="1"/>
    <row r="91" spans="1:14" ht="19.5" thickBot="1">
      <c r="B91" s="16" t="s">
        <v>4</v>
      </c>
      <c r="C91" s="17">
        <v>3</v>
      </c>
      <c r="D91" s="18" t="s">
        <v>7</v>
      </c>
      <c r="E91" s="19" t="s">
        <v>23</v>
      </c>
    </row>
    <row r="92" spans="1:14" ht="18.75">
      <c r="B92" s="15" t="s">
        <v>3</v>
      </c>
      <c r="C92" s="38">
        <v>750</v>
      </c>
      <c r="D92" s="39"/>
      <c r="E92" s="40"/>
    </row>
    <row r="93" spans="1:14" ht="18.75">
      <c r="A93" s="179"/>
      <c r="B93" s="175" t="s">
        <v>6</v>
      </c>
      <c r="C93" s="176">
        <f>(C92/(E91+(C91*60)))*3.6</f>
        <v>12.616822429906541</v>
      </c>
      <c r="D93" s="177"/>
      <c r="E93" s="178"/>
      <c r="F93" s="179"/>
      <c r="G93" s="179"/>
      <c r="H93" s="179"/>
      <c r="I93" s="179"/>
      <c r="J93" s="179"/>
      <c r="K93" s="179"/>
      <c r="L93" s="179"/>
      <c r="M93" s="179"/>
      <c r="N93" s="179"/>
    </row>
    <row r="94" spans="1:14" ht="19.5" thickBot="1">
      <c r="B94" s="14" t="s">
        <v>5</v>
      </c>
      <c r="C94" s="44">
        <f>C93/$H$1</f>
        <v>0.9012016021361815</v>
      </c>
      <c r="D94" s="45"/>
      <c r="E94" s="46"/>
    </row>
  </sheetData>
  <mergeCells count="187">
    <mergeCell ref="AA77:AB77"/>
    <mergeCell ref="AC77:AD77"/>
    <mergeCell ref="I58:K58"/>
    <mergeCell ref="L58:N58"/>
    <mergeCell ref="C59:E59"/>
    <mergeCell ref="I59:K59"/>
    <mergeCell ref="L59:N59"/>
    <mergeCell ref="C60:E60"/>
    <mergeCell ref="C61:E61"/>
    <mergeCell ref="S66:V66"/>
    <mergeCell ref="W66:Z66"/>
    <mergeCell ref="AA66:AD66"/>
    <mergeCell ref="R68:R69"/>
    <mergeCell ref="S68:S69"/>
    <mergeCell ref="T68:T69"/>
    <mergeCell ref="U68:V68"/>
    <mergeCell ref="W68:AB68"/>
    <mergeCell ref="AC68:AD68"/>
    <mergeCell ref="W69:Y69"/>
    <mergeCell ref="AA69:AB69"/>
    <mergeCell ref="AC69:AD69"/>
    <mergeCell ref="AC70:AD71"/>
    <mergeCell ref="R72:R73"/>
    <mergeCell ref="S72:S73"/>
    <mergeCell ref="A26:A29"/>
    <mergeCell ref="L37:N37"/>
    <mergeCell ref="L53:N53"/>
    <mergeCell ref="L48:N48"/>
    <mergeCell ref="C49:E49"/>
    <mergeCell ref="I49:K49"/>
    <mergeCell ref="L49:N49"/>
    <mergeCell ref="I43:K43"/>
    <mergeCell ref="L43:N43"/>
    <mergeCell ref="C44:E44"/>
    <mergeCell ref="I44:K44"/>
    <mergeCell ref="L44:N44"/>
    <mergeCell ref="C50:E50"/>
    <mergeCell ref="C51:E51"/>
    <mergeCell ref="C53:E53"/>
    <mergeCell ref="F53:H54"/>
    <mergeCell ref="I53:K53"/>
    <mergeCell ref="C54:E54"/>
    <mergeCell ref="I54:K54"/>
    <mergeCell ref="C45:E45"/>
    <mergeCell ref="C46:E46"/>
    <mergeCell ref="I48:K48"/>
    <mergeCell ref="L54:N54"/>
    <mergeCell ref="C37:E37"/>
    <mergeCell ref="A31:A34"/>
    <mergeCell ref="C31:E31"/>
    <mergeCell ref="F31:H31"/>
    <mergeCell ref="I31:K31"/>
    <mergeCell ref="L31:N31"/>
    <mergeCell ref="O31:Q31"/>
    <mergeCell ref="C33:E33"/>
    <mergeCell ref="F33:H33"/>
    <mergeCell ref="I33:K33"/>
    <mergeCell ref="L33:N33"/>
    <mergeCell ref="O33:Q33"/>
    <mergeCell ref="C34:E34"/>
    <mergeCell ref="F34:H34"/>
    <mergeCell ref="I34:K34"/>
    <mergeCell ref="L34:N34"/>
    <mergeCell ref="O34:Q34"/>
    <mergeCell ref="C39:E39"/>
    <mergeCell ref="I36:K36"/>
    <mergeCell ref="L36:N36"/>
    <mergeCell ref="I37:K37"/>
    <mergeCell ref="O26:Q26"/>
    <mergeCell ref="C28:E28"/>
    <mergeCell ref="F28:H28"/>
    <mergeCell ref="I28:K28"/>
    <mergeCell ref="L28:N28"/>
    <mergeCell ref="O28:Q28"/>
    <mergeCell ref="C26:E26"/>
    <mergeCell ref="F26:H26"/>
    <mergeCell ref="I26:K26"/>
    <mergeCell ref="L26:N26"/>
    <mergeCell ref="C29:E29"/>
    <mergeCell ref="F29:H29"/>
    <mergeCell ref="I29:K29"/>
    <mergeCell ref="L29:N29"/>
    <mergeCell ref="O29:Q29"/>
    <mergeCell ref="C38:E38"/>
    <mergeCell ref="C20:E20"/>
    <mergeCell ref="C21:E21"/>
    <mergeCell ref="C22:E22"/>
    <mergeCell ref="O16:Q16"/>
    <mergeCell ref="C17:E17"/>
    <mergeCell ref="F17:H17"/>
    <mergeCell ref="I17:K17"/>
    <mergeCell ref="L17:N17"/>
    <mergeCell ref="O17:Q17"/>
    <mergeCell ref="A14:A17"/>
    <mergeCell ref="C14:E14"/>
    <mergeCell ref="F14:H14"/>
    <mergeCell ref="I14:K14"/>
    <mergeCell ref="L14:N14"/>
    <mergeCell ref="O12:Q12"/>
    <mergeCell ref="O14:Q14"/>
    <mergeCell ref="C16:E16"/>
    <mergeCell ref="F16:H16"/>
    <mergeCell ref="I16:K16"/>
    <mergeCell ref="L16:N16"/>
    <mergeCell ref="A9:A12"/>
    <mergeCell ref="C9:E9"/>
    <mergeCell ref="F9:H9"/>
    <mergeCell ref="I9:K9"/>
    <mergeCell ref="L9:N9"/>
    <mergeCell ref="C12:E12"/>
    <mergeCell ref="F12:H12"/>
    <mergeCell ref="I12:K12"/>
    <mergeCell ref="L12:N12"/>
    <mergeCell ref="O7:Q7"/>
    <mergeCell ref="O9:Q9"/>
    <mergeCell ref="C11:E11"/>
    <mergeCell ref="F11:H11"/>
    <mergeCell ref="I11:K11"/>
    <mergeCell ref="L11:N11"/>
    <mergeCell ref="O11:Q11"/>
    <mergeCell ref="A4:A7"/>
    <mergeCell ref="C4:E4"/>
    <mergeCell ref="F4:H4"/>
    <mergeCell ref="I4:K4"/>
    <mergeCell ref="L4:N4"/>
    <mergeCell ref="C7:E7"/>
    <mergeCell ref="F7:H7"/>
    <mergeCell ref="I7:K7"/>
    <mergeCell ref="L7:N7"/>
    <mergeCell ref="O4:Q4"/>
    <mergeCell ref="C6:E6"/>
    <mergeCell ref="F6:H6"/>
    <mergeCell ref="I6:K6"/>
    <mergeCell ref="L6:N6"/>
    <mergeCell ref="O6:Q6"/>
    <mergeCell ref="U72:U73"/>
    <mergeCell ref="V72:V73"/>
    <mergeCell ref="W72:W73"/>
    <mergeCell ref="X72:X73"/>
    <mergeCell ref="Y72:Y73"/>
    <mergeCell ref="Z72:Z73"/>
    <mergeCell ref="AA72:AB73"/>
    <mergeCell ref="AC72:AD73"/>
    <mergeCell ref="R70:R71"/>
    <mergeCell ref="S70:S71"/>
    <mergeCell ref="U70:U71"/>
    <mergeCell ref="V70:V71"/>
    <mergeCell ref="W70:W71"/>
    <mergeCell ref="X70:X71"/>
    <mergeCell ref="Y70:Y71"/>
    <mergeCell ref="Z70:Z71"/>
    <mergeCell ref="AA70:AB71"/>
    <mergeCell ref="AC74:AD75"/>
    <mergeCell ref="AA76:AB76"/>
    <mergeCell ref="AC76:AD76"/>
    <mergeCell ref="R74:R75"/>
    <mergeCell ref="S74:S75"/>
    <mergeCell ref="U74:U75"/>
    <mergeCell ref="V74:V75"/>
    <mergeCell ref="W74:W75"/>
    <mergeCell ref="X74:X75"/>
    <mergeCell ref="Y74:Y75"/>
    <mergeCell ref="Z74:Z75"/>
    <mergeCell ref="AA74:AB75"/>
    <mergeCell ref="I81:K81"/>
    <mergeCell ref="C82:E82"/>
    <mergeCell ref="I82:K82"/>
    <mergeCell ref="L82:N82"/>
    <mergeCell ref="C83:E83"/>
    <mergeCell ref="I83:K83"/>
    <mergeCell ref="L83:N83"/>
    <mergeCell ref="C84:E84"/>
    <mergeCell ref="I84:K84"/>
    <mergeCell ref="L84:N84"/>
    <mergeCell ref="C92:E92"/>
    <mergeCell ref="C93:E93"/>
    <mergeCell ref="C94:E94"/>
    <mergeCell ref="I86:K86"/>
    <mergeCell ref="C87:E87"/>
    <mergeCell ref="I87:K87"/>
    <mergeCell ref="L87:N87"/>
    <mergeCell ref="C88:E88"/>
    <mergeCell ref="I88:K88"/>
    <mergeCell ref="L88:N88"/>
    <mergeCell ref="C89:E89"/>
    <mergeCell ref="I89:K89"/>
    <mergeCell ref="L89:N89"/>
  </mergeCells>
  <pageMargins left="0.7" right="0.7" top="0.75" bottom="0.75" header="0.3" footer="0.3"/>
  <pageSetup paperSize="0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D94"/>
  <sheetViews>
    <sheetView topLeftCell="A68" workbookViewId="0">
      <selection activeCell="F92" sqref="F92"/>
    </sheetView>
  </sheetViews>
  <sheetFormatPr baseColWidth="10" defaultRowHeight="15"/>
  <cols>
    <col min="3" max="3" width="4.7109375" customWidth="1"/>
    <col min="4" max="4" width="1.7109375" customWidth="1"/>
    <col min="5" max="6" width="4.7109375" customWidth="1"/>
    <col min="7" max="7" width="1.7109375" customWidth="1"/>
    <col min="8" max="9" width="4.7109375" customWidth="1"/>
    <col min="10" max="10" width="1.7109375" customWidth="1"/>
    <col min="11" max="12" width="4.7109375" customWidth="1"/>
    <col min="13" max="13" width="1.7109375" customWidth="1"/>
    <col min="14" max="15" width="4.7109375" customWidth="1"/>
    <col min="16" max="16" width="1.7109375" customWidth="1"/>
    <col min="17" max="17" width="4.7109375" customWidth="1"/>
    <col min="23" max="23" width="4.7109375" customWidth="1"/>
    <col min="24" max="24" width="1.7109375" customWidth="1"/>
    <col min="25" max="25" width="4.7109375" customWidth="1"/>
  </cols>
  <sheetData>
    <row r="1" spans="1:18">
      <c r="A1" t="s">
        <v>49</v>
      </c>
      <c r="B1" t="s">
        <v>50</v>
      </c>
      <c r="F1" t="s">
        <v>2</v>
      </c>
      <c r="G1" t="s">
        <v>7</v>
      </c>
      <c r="H1">
        <v>10.5</v>
      </c>
    </row>
    <row r="3" spans="1:18" ht="15.75" thickBot="1">
      <c r="A3" s="2">
        <v>41597</v>
      </c>
      <c r="B3" t="s">
        <v>51</v>
      </c>
    </row>
    <row r="4" spans="1:18" ht="15.75" thickBot="1">
      <c r="A4" s="113">
        <v>0.85</v>
      </c>
      <c r="B4" s="3" t="s">
        <v>3</v>
      </c>
      <c r="C4" s="58">
        <v>100</v>
      </c>
      <c r="D4" s="59"/>
      <c r="E4" s="60"/>
      <c r="F4" s="58">
        <v>100</v>
      </c>
      <c r="G4" s="59"/>
      <c r="H4" s="60"/>
      <c r="I4" s="58">
        <v>100</v>
      </c>
      <c r="J4" s="59"/>
      <c r="K4" s="60"/>
      <c r="L4" s="58">
        <v>100</v>
      </c>
      <c r="M4" s="59"/>
      <c r="N4" s="60"/>
      <c r="O4" s="58">
        <v>100</v>
      </c>
      <c r="P4" s="59"/>
      <c r="Q4" s="60"/>
    </row>
    <row r="5" spans="1:18">
      <c r="A5" s="114"/>
      <c r="B5" s="4" t="s">
        <v>4</v>
      </c>
      <c r="C5" s="7"/>
      <c r="D5" s="8" t="s">
        <v>7</v>
      </c>
      <c r="E5" s="9"/>
      <c r="F5" s="7"/>
      <c r="G5" s="8" t="s">
        <v>7</v>
      </c>
      <c r="H5" s="9"/>
      <c r="I5" s="7"/>
      <c r="J5" s="8" t="s">
        <v>7</v>
      </c>
      <c r="K5" s="9"/>
      <c r="L5" s="7"/>
      <c r="M5" s="8" t="s">
        <v>7</v>
      </c>
      <c r="N5" s="9"/>
      <c r="O5" s="7"/>
      <c r="P5" s="8" t="s">
        <v>7</v>
      </c>
      <c r="Q5" s="9"/>
    </row>
    <row r="6" spans="1:18">
      <c r="A6" s="115"/>
      <c r="B6" s="6" t="s">
        <v>6</v>
      </c>
      <c r="C6" s="110" t="e">
        <f>(C4/(E5+(60*C5)))*3.6</f>
        <v>#DIV/0!</v>
      </c>
      <c r="D6" s="111"/>
      <c r="E6" s="112"/>
      <c r="F6" s="110" t="e">
        <f t="shared" ref="F6" si="0">(F4/(H5+(60*F5)))*3.6</f>
        <v>#DIV/0!</v>
      </c>
      <c r="G6" s="111"/>
      <c r="H6" s="112"/>
      <c r="I6" s="110" t="e">
        <f t="shared" ref="I6" si="1">(I4/(K5+(60*I5)))*3.6</f>
        <v>#DIV/0!</v>
      </c>
      <c r="J6" s="111"/>
      <c r="K6" s="112"/>
      <c r="L6" s="110" t="e">
        <f t="shared" ref="L6" si="2">(L4/(N5+(60*L5)))*3.6</f>
        <v>#DIV/0!</v>
      </c>
      <c r="M6" s="111"/>
      <c r="N6" s="112"/>
      <c r="O6" s="110" t="e">
        <f t="shared" ref="O6" si="3">(O4/(Q5+(60*O5)))*3.6</f>
        <v>#DIV/0!</v>
      </c>
      <c r="P6" s="111"/>
      <c r="Q6" s="112"/>
    </row>
    <row r="7" spans="1:18" ht="15.75" thickBot="1">
      <c r="A7" s="116"/>
      <c r="B7" s="5" t="s">
        <v>5</v>
      </c>
      <c r="C7" s="107" t="e">
        <f>C6/$H$1</f>
        <v>#DIV/0!</v>
      </c>
      <c r="D7" s="108"/>
      <c r="E7" s="109"/>
      <c r="F7" s="107" t="e">
        <f t="shared" ref="F7" si="4">F6/$H$1</f>
        <v>#DIV/0!</v>
      </c>
      <c r="G7" s="108"/>
      <c r="H7" s="109"/>
      <c r="I7" s="107" t="e">
        <f t="shared" ref="I7" si="5">I6/$H$1</f>
        <v>#DIV/0!</v>
      </c>
      <c r="J7" s="108"/>
      <c r="K7" s="109"/>
      <c r="L7" s="107" t="e">
        <f t="shared" ref="L7" si="6">L6/$H$1</f>
        <v>#DIV/0!</v>
      </c>
      <c r="M7" s="108"/>
      <c r="N7" s="109"/>
      <c r="O7" s="107" t="e">
        <f t="shared" ref="O7" si="7">O6/$H$1</f>
        <v>#DIV/0!</v>
      </c>
      <c r="P7" s="108"/>
      <c r="Q7" s="109"/>
    </row>
    <row r="8" spans="1:18" ht="21.75" thickBot="1">
      <c r="A8" s="1"/>
    </row>
    <row r="9" spans="1:18" ht="15.75" customHeight="1" thickBot="1">
      <c r="A9" s="113">
        <v>1</v>
      </c>
      <c r="B9" s="3" t="s">
        <v>3</v>
      </c>
      <c r="C9" s="58">
        <v>100</v>
      </c>
      <c r="D9" s="59"/>
      <c r="E9" s="60"/>
      <c r="F9" s="58">
        <v>100</v>
      </c>
      <c r="G9" s="59"/>
      <c r="H9" s="60"/>
      <c r="I9" s="58">
        <v>100</v>
      </c>
      <c r="J9" s="59"/>
      <c r="K9" s="60"/>
      <c r="L9" s="58">
        <v>100</v>
      </c>
      <c r="M9" s="59"/>
      <c r="N9" s="60"/>
      <c r="O9" s="58">
        <v>100</v>
      </c>
      <c r="P9" s="59"/>
      <c r="Q9" s="60"/>
      <c r="R9" s="10"/>
    </row>
    <row r="10" spans="1:18" ht="15" customHeight="1">
      <c r="A10" s="114"/>
      <c r="B10" s="4" t="s">
        <v>4</v>
      </c>
      <c r="C10" s="7"/>
      <c r="D10" s="8" t="s">
        <v>7</v>
      </c>
      <c r="E10" s="9"/>
      <c r="F10" s="7"/>
      <c r="G10" s="8" t="s">
        <v>7</v>
      </c>
      <c r="H10" s="9"/>
      <c r="I10" s="7"/>
      <c r="J10" s="8" t="s">
        <v>7</v>
      </c>
      <c r="K10" s="9"/>
      <c r="L10" s="7"/>
      <c r="M10" s="8" t="s">
        <v>7</v>
      </c>
      <c r="N10" s="9"/>
      <c r="O10" s="7"/>
      <c r="P10" s="8" t="s">
        <v>7</v>
      </c>
      <c r="Q10" s="9"/>
    </row>
    <row r="11" spans="1:18" ht="15.75" customHeight="1">
      <c r="A11" s="115"/>
      <c r="B11" s="6" t="s">
        <v>6</v>
      </c>
      <c r="C11" s="110" t="e">
        <f>(C9/(E10+(60*C10)))*3.6</f>
        <v>#DIV/0!</v>
      </c>
      <c r="D11" s="111"/>
      <c r="E11" s="112"/>
      <c r="F11" s="110" t="e">
        <f t="shared" ref="F11" si="8">(F9/(H10+(60*F10)))*3.6</f>
        <v>#DIV/0!</v>
      </c>
      <c r="G11" s="111"/>
      <c r="H11" s="112"/>
      <c r="I11" s="110" t="e">
        <f t="shared" ref="I11" si="9">(I9/(K10+(60*I10)))*3.6</f>
        <v>#DIV/0!</v>
      </c>
      <c r="J11" s="111"/>
      <c r="K11" s="112"/>
      <c r="L11" s="110" t="e">
        <f t="shared" ref="L11" si="10">(L9/(N10+(60*L10)))*3.6</f>
        <v>#DIV/0!</v>
      </c>
      <c r="M11" s="111"/>
      <c r="N11" s="112"/>
      <c r="O11" s="110" t="e">
        <f t="shared" ref="O11" si="11">(O9/(Q10+(60*O10)))*3.6</f>
        <v>#DIV/0!</v>
      </c>
      <c r="P11" s="111"/>
      <c r="Q11" s="112"/>
    </row>
    <row r="12" spans="1:18" ht="15.75" customHeight="1" thickBot="1">
      <c r="A12" s="116"/>
      <c r="B12" s="5" t="s">
        <v>5</v>
      </c>
      <c r="C12" s="107" t="e">
        <f>C11/$H$1</f>
        <v>#DIV/0!</v>
      </c>
      <c r="D12" s="108"/>
      <c r="E12" s="109"/>
      <c r="F12" s="107" t="e">
        <f t="shared" ref="F12" si="12">F11/$H$1</f>
        <v>#DIV/0!</v>
      </c>
      <c r="G12" s="108"/>
      <c r="H12" s="109"/>
      <c r="I12" s="107" t="e">
        <f t="shared" ref="I12" si="13">I11/$H$1</f>
        <v>#DIV/0!</v>
      </c>
      <c r="J12" s="108"/>
      <c r="K12" s="109"/>
      <c r="L12" s="107" t="e">
        <f t="shared" ref="L12" si="14">L11/$H$1</f>
        <v>#DIV/0!</v>
      </c>
      <c r="M12" s="108"/>
      <c r="N12" s="109"/>
      <c r="O12" s="107" t="e">
        <f t="shared" ref="O12" si="15">O11/$H$1</f>
        <v>#DIV/0!</v>
      </c>
      <c r="P12" s="108"/>
      <c r="Q12" s="109"/>
    </row>
    <row r="13" spans="1:18" ht="21.75" thickBot="1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</row>
    <row r="14" spans="1:18" ht="15.75" thickBot="1">
      <c r="A14" s="113">
        <v>1.1499999999999999</v>
      </c>
      <c r="B14" s="3" t="s">
        <v>3</v>
      </c>
      <c r="C14" s="58">
        <v>100</v>
      </c>
      <c r="D14" s="59"/>
      <c r="E14" s="60"/>
      <c r="F14" s="58">
        <v>100</v>
      </c>
      <c r="G14" s="59"/>
      <c r="H14" s="60"/>
      <c r="I14" s="58">
        <v>100</v>
      </c>
      <c r="J14" s="59"/>
      <c r="K14" s="60"/>
      <c r="L14" s="58">
        <v>100</v>
      </c>
      <c r="M14" s="59"/>
      <c r="N14" s="60"/>
      <c r="O14" s="58">
        <v>100</v>
      </c>
      <c r="P14" s="59"/>
      <c r="Q14" s="60"/>
    </row>
    <row r="15" spans="1:18">
      <c r="A15" s="114"/>
      <c r="B15" s="4" t="s">
        <v>4</v>
      </c>
      <c r="C15" s="7"/>
      <c r="D15" s="8" t="s">
        <v>7</v>
      </c>
      <c r="E15" s="9"/>
      <c r="F15" s="7"/>
      <c r="G15" s="8" t="s">
        <v>7</v>
      </c>
      <c r="H15" s="9"/>
      <c r="I15" s="7"/>
      <c r="J15" s="8" t="s">
        <v>7</v>
      </c>
      <c r="K15" s="9"/>
      <c r="L15" s="7"/>
      <c r="M15" s="8" t="s">
        <v>7</v>
      </c>
      <c r="N15" s="9"/>
      <c r="O15" s="7"/>
      <c r="P15" s="8" t="s">
        <v>7</v>
      </c>
      <c r="Q15" s="9"/>
    </row>
    <row r="16" spans="1:18">
      <c r="A16" s="115"/>
      <c r="B16" s="6" t="s">
        <v>6</v>
      </c>
      <c r="C16" s="110" t="e">
        <f>(C14/(E15+(60*C15)))*3.6</f>
        <v>#DIV/0!</v>
      </c>
      <c r="D16" s="111"/>
      <c r="E16" s="112"/>
      <c r="F16" s="110" t="e">
        <f t="shared" ref="F16" si="16">(F14/(H15+(60*F15)))*3.6</f>
        <v>#DIV/0!</v>
      </c>
      <c r="G16" s="111"/>
      <c r="H16" s="112"/>
      <c r="I16" s="110" t="e">
        <f t="shared" ref="I16" si="17">(I14/(K15+(60*I15)))*3.6</f>
        <v>#DIV/0!</v>
      </c>
      <c r="J16" s="111"/>
      <c r="K16" s="112"/>
      <c r="L16" s="110" t="e">
        <f t="shared" ref="L16" si="18">(L14/(N15+(60*L15)))*3.6</f>
        <v>#DIV/0!</v>
      </c>
      <c r="M16" s="111"/>
      <c r="N16" s="112"/>
      <c r="O16" s="110" t="e">
        <f t="shared" ref="O16" si="19">(O14/(Q15+(60*O15)))*3.6</f>
        <v>#DIV/0!</v>
      </c>
      <c r="P16" s="111"/>
      <c r="Q16" s="112"/>
    </row>
    <row r="17" spans="1:17" ht="15.75" thickBot="1">
      <c r="A17" s="116"/>
      <c r="B17" s="5" t="s">
        <v>5</v>
      </c>
      <c r="C17" s="107" t="e">
        <f>C16/$H$1</f>
        <v>#DIV/0!</v>
      </c>
      <c r="D17" s="108"/>
      <c r="E17" s="109"/>
      <c r="F17" s="107" t="e">
        <f t="shared" ref="F17" si="20">F16/$H$1</f>
        <v>#DIV/0!</v>
      </c>
      <c r="G17" s="108"/>
      <c r="H17" s="109"/>
      <c r="I17" s="107" t="e">
        <f t="shared" ref="I17" si="21">I16/$H$1</f>
        <v>#DIV/0!</v>
      </c>
      <c r="J17" s="108"/>
      <c r="K17" s="109"/>
      <c r="L17" s="107" t="e">
        <f t="shared" ref="L17" si="22">L16/$H$1</f>
        <v>#DIV/0!</v>
      </c>
      <c r="M17" s="108"/>
      <c r="N17" s="109"/>
      <c r="O17" s="107" t="e">
        <f t="shared" ref="O17" si="23">O16/$H$1</f>
        <v>#DIV/0!</v>
      </c>
      <c r="P17" s="108"/>
      <c r="Q17" s="109"/>
    </row>
    <row r="18" spans="1:17" ht="21.75" thickBot="1">
      <c r="A18" s="1"/>
    </row>
    <row r="19" spans="1:17" ht="19.5" thickBot="1">
      <c r="B19" s="16" t="s">
        <v>4</v>
      </c>
      <c r="C19" s="17">
        <v>6</v>
      </c>
      <c r="D19" s="18" t="s">
        <v>7</v>
      </c>
      <c r="E19" s="19" t="s">
        <v>9</v>
      </c>
    </row>
    <row r="20" spans="1:17" ht="18.75">
      <c r="B20" s="15" t="s">
        <v>3</v>
      </c>
      <c r="C20" s="38"/>
      <c r="D20" s="39"/>
      <c r="E20" s="40"/>
    </row>
    <row r="21" spans="1:17" ht="18.75">
      <c r="B21" s="13" t="s">
        <v>6</v>
      </c>
      <c r="C21" s="41">
        <f>(C20/(E19+(C19*60)))*3.6</f>
        <v>0</v>
      </c>
      <c r="D21" s="42"/>
      <c r="E21" s="43"/>
    </row>
    <row r="22" spans="1:17" ht="19.5" thickBot="1">
      <c r="B22" s="14" t="s">
        <v>5</v>
      </c>
      <c r="C22" s="44">
        <f>C21/H1</f>
        <v>0</v>
      </c>
      <c r="D22" s="45"/>
      <c r="E22" s="46"/>
    </row>
    <row r="25" spans="1:17" ht="15.75" thickBot="1">
      <c r="A25" s="2">
        <v>41604</v>
      </c>
    </row>
    <row r="26" spans="1:17" ht="15.75" thickBot="1">
      <c r="A26" s="113">
        <v>0.85</v>
      </c>
      <c r="B26" s="3" t="s">
        <v>3</v>
      </c>
      <c r="C26" s="58">
        <v>100</v>
      </c>
      <c r="D26" s="59"/>
      <c r="E26" s="60"/>
      <c r="F26" s="58">
        <v>100</v>
      </c>
      <c r="G26" s="59"/>
      <c r="H26" s="60"/>
      <c r="I26" s="58">
        <v>100</v>
      </c>
      <c r="J26" s="59"/>
      <c r="K26" s="60"/>
      <c r="L26" s="58">
        <v>100</v>
      </c>
      <c r="M26" s="59"/>
      <c r="N26" s="60"/>
      <c r="O26" s="58">
        <v>100</v>
      </c>
      <c r="P26" s="59"/>
      <c r="Q26" s="60"/>
    </row>
    <row r="27" spans="1:17">
      <c r="A27" s="114"/>
      <c r="B27" s="4" t="s">
        <v>4</v>
      </c>
      <c r="C27" s="7">
        <v>0</v>
      </c>
      <c r="D27" s="8" t="s">
        <v>7</v>
      </c>
      <c r="E27" s="9" t="s">
        <v>13</v>
      </c>
      <c r="F27" s="7">
        <v>0</v>
      </c>
      <c r="G27" s="8" t="s">
        <v>7</v>
      </c>
      <c r="H27" s="9" t="s">
        <v>23</v>
      </c>
      <c r="I27" s="7">
        <v>0</v>
      </c>
      <c r="J27" s="8" t="s">
        <v>7</v>
      </c>
      <c r="K27" s="9" t="s">
        <v>22</v>
      </c>
      <c r="L27" s="7">
        <v>0</v>
      </c>
      <c r="M27" s="8" t="s">
        <v>7</v>
      </c>
      <c r="N27" s="9"/>
      <c r="O27" s="7">
        <v>0</v>
      </c>
      <c r="P27" s="8" t="s">
        <v>7</v>
      </c>
      <c r="Q27" s="9"/>
    </row>
    <row r="28" spans="1:17">
      <c r="A28" s="115"/>
      <c r="B28" s="6" t="s">
        <v>6</v>
      </c>
      <c r="C28" s="110">
        <f>(C26/(E27+(60*C27)))*3.6</f>
        <v>10.285714285714286</v>
      </c>
      <c r="D28" s="111"/>
      <c r="E28" s="112"/>
      <c r="F28" s="110">
        <f t="shared" ref="F28" si="24">(F26/(H27+(60*F27)))*3.6</f>
        <v>10.588235294117649</v>
      </c>
      <c r="G28" s="111"/>
      <c r="H28" s="112"/>
      <c r="I28" s="110">
        <f t="shared" ref="I28" si="25">(I26/(K27+(60*I27)))*3.6</f>
        <v>10</v>
      </c>
      <c r="J28" s="111"/>
      <c r="K28" s="112"/>
      <c r="L28" s="110" t="e">
        <f t="shared" ref="L28" si="26">(L26/(N27+(60*L27)))*3.6</f>
        <v>#DIV/0!</v>
      </c>
      <c r="M28" s="111"/>
      <c r="N28" s="112"/>
      <c r="O28" s="110" t="e">
        <f t="shared" ref="O28" si="27">(O26/(Q27+(60*O27)))*3.6</f>
        <v>#DIV/0!</v>
      </c>
      <c r="P28" s="111"/>
      <c r="Q28" s="112"/>
    </row>
    <row r="29" spans="1:17" ht="15.75" thickBot="1">
      <c r="A29" s="116"/>
      <c r="B29" s="5" t="s">
        <v>5</v>
      </c>
      <c r="C29" s="107">
        <f>C28/$H$1</f>
        <v>0.97959183673469397</v>
      </c>
      <c r="D29" s="108"/>
      <c r="E29" s="109"/>
      <c r="F29" s="107">
        <f t="shared" ref="F29" si="28">F28/$H$1</f>
        <v>1.008403361344538</v>
      </c>
      <c r="G29" s="108"/>
      <c r="H29" s="109"/>
      <c r="I29" s="107">
        <f t="shared" ref="I29" si="29">I28/$H$1</f>
        <v>0.95238095238095233</v>
      </c>
      <c r="J29" s="108"/>
      <c r="K29" s="109"/>
      <c r="L29" s="107"/>
      <c r="M29" s="108"/>
      <c r="N29" s="109"/>
      <c r="O29" s="107"/>
      <c r="P29" s="108"/>
      <c r="Q29" s="109"/>
    </row>
    <row r="30" spans="1:17" ht="15.75" thickBot="1"/>
    <row r="31" spans="1:17" ht="15.75" thickBot="1">
      <c r="A31" s="113">
        <v>1</v>
      </c>
      <c r="B31" s="3" t="s">
        <v>3</v>
      </c>
      <c r="C31" s="58">
        <v>100</v>
      </c>
      <c r="D31" s="59"/>
      <c r="E31" s="60"/>
      <c r="F31" s="58">
        <v>100</v>
      </c>
      <c r="G31" s="59"/>
      <c r="H31" s="60"/>
      <c r="I31" s="58">
        <v>100</v>
      </c>
      <c r="J31" s="59"/>
      <c r="K31" s="60"/>
      <c r="L31" s="58">
        <v>100</v>
      </c>
      <c r="M31" s="59"/>
      <c r="N31" s="60"/>
      <c r="O31" s="58">
        <v>100</v>
      </c>
      <c r="P31" s="59"/>
      <c r="Q31" s="60"/>
    </row>
    <row r="32" spans="1:17">
      <c r="A32" s="114"/>
      <c r="B32" s="4" t="s">
        <v>4</v>
      </c>
      <c r="C32" s="7">
        <v>0</v>
      </c>
      <c r="D32" s="8" t="s">
        <v>7</v>
      </c>
      <c r="E32" s="9" t="s">
        <v>19</v>
      </c>
      <c r="F32" s="7">
        <v>0</v>
      </c>
      <c r="G32" s="8" t="s">
        <v>7</v>
      </c>
      <c r="H32" s="9" t="s">
        <v>39</v>
      </c>
      <c r="I32" s="7">
        <v>0</v>
      </c>
      <c r="J32" s="8" t="s">
        <v>7</v>
      </c>
      <c r="K32" s="9"/>
      <c r="L32" s="7">
        <v>0</v>
      </c>
      <c r="M32" s="8" t="s">
        <v>7</v>
      </c>
      <c r="N32" s="9"/>
      <c r="O32" s="7">
        <v>0</v>
      </c>
      <c r="P32" s="8" t="s">
        <v>7</v>
      </c>
      <c r="Q32" s="9"/>
    </row>
    <row r="33" spans="1:17">
      <c r="A33" s="115"/>
      <c r="B33" s="6" t="s">
        <v>6</v>
      </c>
      <c r="C33" s="110">
        <f>(C31/(E32+(60*C32)))*3.6</f>
        <v>9.2307692307692317</v>
      </c>
      <c r="D33" s="111"/>
      <c r="E33" s="112"/>
      <c r="F33" s="110">
        <f t="shared" ref="F33" si="30">(F31/(H32+(60*F32)))*3.6</f>
        <v>9.4736842105263168</v>
      </c>
      <c r="G33" s="111"/>
      <c r="H33" s="112"/>
      <c r="I33" s="110" t="e">
        <f t="shared" ref="I33" si="31">(I31/(K32+(60*I32)))*3.6</f>
        <v>#DIV/0!</v>
      </c>
      <c r="J33" s="111"/>
      <c r="K33" s="112"/>
      <c r="L33" s="110" t="e">
        <f t="shared" ref="L33" si="32">(L31/(N32+(60*L32)))*3.6</f>
        <v>#DIV/0!</v>
      </c>
      <c r="M33" s="111"/>
      <c r="N33" s="112"/>
      <c r="O33" s="110" t="e">
        <f t="shared" ref="O33" si="33">(O31/(Q32+(60*O32)))*3.6</f>
        <v>#DIV/0!</v>
      </c>
      <c r="P33" s="111"/>
      <c r="Q33" s="112"/>
    </row>
    <row r="34" spans="1:17" ht="15.75" thickBot="1">
      <c r="A34" s="116"/>
      <c r="B34" s="5" t="s">
        <v>5</v>
      </c>
      <c r="C34" s="107">
        <f>C33/$H$1</f>
        <v>0.87912087912087922</v>
      </c>
      <c r="D34" s="108"/>
      <c r="E34" s="109"/>
      <c r="F34" s="107">
        <f t="shared" ref="F34" si="34">F33/$H$1</f>
        <v>0.90225563909774442</v>
      </c>
      <c r="G34" s="108"/>
      <c r="H34" s="109"/>
      <c r="I34" s="107"/>
      <c r="J34" s="108"/>
      <c r="K34" s="109"/>
      <c r="L34" s="107"/>
      <c r="M34" s="108"/>
      <c r="N34" s="109"/>
      <c r="O34" s="107"/>
      <c r="P34" s="108"/>
      <c r="Q34" s="109"/>
    </row>
    <row r="35" spans="1:17" ht="15.75" thickBot="1"/>
    <row r="36" spans="1:17" ht="19.5" thickBot="1">
      <c r="B36" s="16" t="s">
        <v>4</v>
      </c>
      <c r="C36" s="17">
        <v>6</v>
      </c>
      <c r="D36" s="18" t="s">
        <v>7</v>
      </c>
      <c r="E36" s="19" t="s">
        <v>9</v>
      </c>
      <c r="I36" s="128" t="s">
        <v>70</v>
      </c>
      <c r="J36" s="129"/>
      <c r="K36" s="129"/>
      <c r="L36" s="51">
        <v>8</v>
      </c>
      <c r="M36" s="51"/>
      <c r="N36" s="52"/>
    </row>
    <row r="37" spans="1:17" ht="19.5" thickBot="1">
      <c r="B37" s="15" t="s">
        <v>3</v>
      </c>
      <c r="C37" s="38">
        <v>780</v>
      </c>
      <c r="D37" s="39"/>
      <c r="E37" s="40"/>
      <c r="I37" s="117" t="s">
        <v>71</v>
      </c>
      <c r="J37" s="118"/>
      <c r="K37" s="118"/>
      <c r="L37" s="55">
        <f>ABS(C38-L36)</f>
        <v>0.20000000000000018</v>
      </c>
      <c r="M37" s="55"/>
      <c r="N37" s="56"/>
    </row>
    <row r="38" spans="1:17" ht="18.75">
      <c r="B38" s="13" t="s">
        <v>6</v>
      </c>
      <c r="C38" s="41">
        <f>(C37/(E36+(C36*60)))*3.6</f>
        <v>7.8</v>
      </c>
      <c r="D38" s="42"/>
      <c r="E38" s="43"/>
    </row>
    <row r="39" spans="1:17" ht="19.5" thickBot="1">
      <c r="B39" s="14" t="s">
        <v>5</v>
      </c>
      <c r="C39" s="44">
        <f>C38/$H$1</f>
        <v>0.74285714285714288</v>
      </c>
      <c r="D39" s="45"/>
      <c r="E39" s="46"/>
    </row>
    <row r="42" spans="1:17" ht="15.75" thickBot="1">
      <c r="A42" s="2">
        <v>41611</v>
      </c>
      <c r="B42" t="s">
        <v>51</v>
      </c>
    </row>
    <row r="43" spans="1:17" ht="19.5" thickBot="1">
      <c r="B43" s="16" t="s">
        <v>4</v>
      </c>
      <c r="C43" s="17">
        <v>6</v>
      </c>
      <c r="D43" s="18" t="s">
        <v>7</v>
      </c>
      <c r="E43" s="19" t="s">
        <v>9</v>
      </c>
      <c r="I43" s="128" t="s">
        <v>70</v>
      </c>
      <c r="J43" s="129"/>
      <c r="K43" s="129"/>
      <c r="L43" s="51"/>
      <c r="M43" s="51"/>
      <c r="N43" s="52"/>
    </row>
    <row r="44" spans="1:17" ht="19.5" thickBot="1">
      <c r="B44" s="15" t="s">
        <v>3</v>
      </c>
      <c r="C44" s="38"/>
      <c r="D44" s="39"/>
      <c r="E44" s="40"/>
      <c r="I44" s="117" t="s">
        <v>71</v>
      </c>
      <c r="J44" s="118"/>
      <c r="K44" s="118"/>
      <c r="L44" s="55">
        <f>ABS(C45-L43)</f>
        <v>0</v>
      </c>
      <c r="M44" s="55"/>
      <c r="N44" s="56"/>
    </row>
    <row r="45" spans="1:17" ht="18.75">
      <c r="B45" s="13" t="s">
        <v>6</v>
      </c>
      <c r="C45" s="41">
        <f>(C44/(E43+(C43*60)))*3.6</f>
        <v>0</v>
      </c>
      <c r="D45" s="42"/>
      <c r="E45" s="43"/>
    </row>
    <row r="46" spans="1:17" ht="19.5" thickBot="1">
      <c r="B46" s="14" t="s">
        <v>5</v>
      </c>
      <c r="C46" s="44">
        <f>C45/$H$1</f>
        <v>0</v>
      </c>
      <c r="D46" s="45"/>
      <c r="E46" s="46"/>
    </row>
    <row r="47" spans="1:17" ht="15.75" thickBot="1"/>
    <row r="48" spans="1:17" ht="19.5" thickBot="1">
      <c r="B48" s="16" t="s">
        <v>4</v>
      </c>
      <c r="C48" s="17">
        <v>2</v>
      </c>
      <c r="D48" s="18" t="s">
        <v>7</v>
      </c>
      <c r="E48" s="19" t="s">
        <v>9</v>
      </c>
      <c r="I48" s="128" t="s">
        <v>70</v>
      </c>
      <c r="J48" s="129"/>
      <c r="K48" s="129"/>
      <c r="L48" s="51"/>
      <c r="M48" s="51"/>
      <c r="N48" s="52"/>
    </row>
    <row r="49" spans="1:14" ht="19.5" thickBot="1">
      <c r="B49" s="15" t="s">
        <v>3</v>
      </c>
      <c r="C49" s="38"/>
      <c r="D49" s="39"/>
      <c r="E49" s="40"/>
      <c r="I49" s="117" t="s">
        <v>71</v>
      </c>
      <c r="J49" s="118"/>
      <c r="K49" s="118"/>
      <c r="L49" s="55">
        <f>ABS(C50-L48)</f>
        <v>0</v>
      </c>
      <c r="M49" s="55"/>
      <c r="N49" s="56"/>
    </row>
    <row r="50" spans="1:14" ht="18.75">
      <c r="B50" s="13" t="s">
        <v>6</v>
      </c>
      <c r="C50" s="41">
        <f>(C49/(E48+(C48*60)))*3.6</f>
        <v>0</v>
      </c>
      <c r="D50" s="42"/>
      <c r="E50" s="43"/>
    </row>
    <row r="51" spans="1:14" ht="19.5" thickBot="1">
      <c r="B51" s="14" t="s">
        <v>5</v>
      </c>
      <c r="C51" s="44">
        <f>C50/$H$1</f>
        <v>0</v>
      </c>
      <c r="D51" s="45"/>
      <c r="E51" s="46"/>
    </row>
    <row r="52" spans="1:14" ht="15.75" thickBot="1"/>
    <row r="53" spans="1:14" ht="30">
      <c r="B53" s="21" t="s">
        <v>87</v>
      </c>
      <c r="C53" s="130">
        <f>(C46+C51)/2</f>
        <v>0</v>
      </c>
      <c r="D53" s="130"/>
      <c r="E53" s="131"/>
      <c r="F53" s="132"/>
      <c r="G53" s="51"/>
      <c r="H53" s="133"/>
      <c r="I53" s="136" t="s">
        <v>89</v>
      </c>
      <c r="J53" s="137"/>
      <c r="K53" s="137"/>
      <c r="L53" s="119">
        <f>(L44+L49)/2</f>
        <v>0</v>
      </c>
      <c r="M53" s="119"/>
      <c r="N53" s="120"/>
    </row>
    <row r="54" spans="1:14" ht="16.5" thickBot="1">
      <c r="B54" s="22" t="s">
        <v>88</v>
      </c>
      <c r="C54" s="121"/>
      <c r="D54" s="122"/>
      <c r="E54" s="123"/>
      <c r="F54" s="134"/>
      <c r="G54" s="125"/>
      <c r="H54" s="135"/>
      <c r="I54" s="124" t="s">
        <v>88</v>
      </c>
      <c r="J54" s="125"/>
      <c r="K54" s="125"/>
      <c r="L54" s="126"/>
      <c r="M54" s="126"/>
      <c r="N54" s="127"/>
    </row>
    <row r="57" spans="1:14" ht="15.75" thickBot="1">
      <c r="A57" s="2">
        <v>41613</v>
      </c>
    </row>
    <row r="58" spans="1:14" ht="19.5" thickBot="1">
      <c r="B58" s="16" t="s">
        <v>4</v>
      </c>
      <c r="C58" s="17">
        <v>2</v>
      </c>
      <c r="D58" s="18" t="s">
        <v>7</v>
      </c>
      <c r="E58" s="19" t="s">
        <v>9</v>
      </c>
      <c r="I58" s="128" t="s">
        <v>70</v>
      </c>
      <c r="J58" s="129"/>
      <c r="K58" s="129"/>
      <c r="L58" s="51">
        <v>12</v>
      </c>
      <c r="M58" s="51"/>
      <c r="N58" s="52"/>
    </row>
    <row r="59" spans="1:14" ht="19.5" thickBot="1">
      <c r="B59" s="15" t="s">
        <v>3</v>
      </c>
      <c r="C59" s="38">
        <v>380</v>
      </c>
      <c r="D59" s="39"/>
      <c r="E59" s="40"/>
      <c r="I59" s="117" t="s">
        <v>71</v>
      </c>
      <c r="J59" s="118"/>
      <c r="K59" s="118"/>
      <c r="L59" s="55">
        <f>ABS(C60-L58)</f>
        <v>0.59999999999999964</v>
      </c>
      <c r="M59" s="55"/>
      <c r="N59" s="56"/>
    </row>
    <row r="60" spans="1:14" ht="18.75">
      <c r="B60" s="13" t="s">
        <v>6</v>
      </c>
      <c r="C60" s="41">
        <f>(C59/(E58+(C58*60)))*3.6</f>
        <v>11.4</v>
      </c>
      <c r="D60" s="42"/>
      <c r="E60" s="43"/>
    </row>
    <row r="61" spans="1:14" ht="19.5" thickBot="1">
      <c r="B61" s="14" t="s">
        <v>5</v>
      </c>
      <c r="C61" s="44">
        <f>C60/$H$1</f>
        <v>1.0857142857142859</v>
      </c>
      <c r="D61" s="45"/>
      <c r="E61" s="46"/>
    </row>
    <row r="65" spans="1:30" ht="15.75" thickBot="1">
      <c r="A65" s="2">
        <v>41618</v>
      </c>
      <c r="B65" t="s">
        <v>91</v>
      </c>
    </row>
    <row r="66" spans="1:30" ht="15.75" thickBot="1">
      <c r="R66" s="25" t="s">
        <v>95</v>
      </c>
      <c r="S66" s="139"/>
      <c r="T66" s="140"/>
      <c r="U66" s="140"/>
      <c r="V66" s="141"/>
      <c r="W66" s="140" t="s">
        <v>96</v>
      </c>
      <c r="X66" s="140"/>
      <c r="Y66" s="140"/>
      <c r="Z66" s="139"/>
      <c r="AA66" s="142"/>
      <c r="AB66" s="140"/>
      <c r="AC66" s="140"/>
      <c r="AD66" s="141"/>
    </row>
    <row r="67" spans="1:30" ht="15.75" thickBot="1">
      <c r="S67" s="26"/>
      <c r="T67" s="26"/>
      <c r="U67" s="27"/>
      <c r="Z67" s="26"/>
      <c r="AA67" s="26"/>
      <c r="AB67" s="26"/>
    </row>
    <row r="68" spans="1:30" ht="15.75">
      <c r="R68" s="143" t="s">
        <v>97</v>
      </c>
      <c r="S68" s="145" t="s">
        <v>98</v>
      </c>
      <c r="T68" s="143" t="s">
        <v>99</v>
      </c>
      <c r="U68" s="147" t="s">
        <v>70</v>
      </c>
      <c r="V68" s="148"/>
      <c r="W68" s="149"/>
      <c r="X68" s="150"/>
      <c r="Y68" s="150"/>
      <c r="Z68" s="150"/>
      <c r="AA68" s="150"/>
      <c r="AB68" s="151"/>
      <c r="AC68" s="152" t="s">
        <v>100</v>
      </c>
      <c r="AD68" s="153"/>
    </row>
    <row r="69" spans="1:30" ht="15.75" customHeight="1" thickBot="1">
      <c r="R69" s="144"/>
      <c r="S69" s="146"/>
      <c r="T69" s="144"/>
      <c r="U69" s="28" t="s">
        <v>5</v>
      </c>
      <c r="V69" s="29" t="s">
        <v>6</v>
      </c>
      <c r="W69" s="154" t="s">
        <v>4</v>
      </c>
      <c r="X69" s="155"/>
      <c r="Y69" s="156"/>
      <c r="Z69" s="30" t="s">
        <v>6</v>
      </c>
      <c r="AA69" s="157" t="s">
        <v>5</v>
      </c>
      <c r="AB69" s="158"/>
      <c r="AC69" s="159" t="s">
        <v>101</v>
      </c>
      <c r="AD69" s="160"/>
    </row>
    <row r="70" spans="1:30">
      <c r="R70" s="98">
        <v>1</v>
      </c>
      <c r="S70" s="99"/>
      <c r="T70" s="31" t="s">
        <v>102</v>
      </c>
      <c r="U70" s="73">
        <f>(V70/$H$1)</f>
        <v>0</v>
      </c>
      <c r="V70" s="101"/>
      <c r="W70" s="102"/>
      <c r="X70" s="103" t="s">
        <v>7</v>
      </c>
      <c r="Y70" s="104"/>
      <c r="Z70" s="95" t="e">
        <f>(S70/((W70*60)+Y70))*3.6</f>
        <v>#DIV/0!</v>
      </c>
      <c r="AA70" s="105" t="e">
        <f>(Z70/$H$1)*100</f>
        <v>#DIV/0!</v>
      </c>
      <c r="AB70" s="106"/>
      <c r="AC70" s="161" t="e">
        <f>ABS(Z70-V70)</f>
        <v>#DIV/0!</v>
      </c>
      <c r="AD70" s="162"/>
    </row>
    <row r="71" spans="1:30">
      <c r="R71" s="69"/>
      <c r="S71" s="100"/>
      <c r="T71" s="32"/>
      <c r="U71" s="74"/>
      <c r="V71" s="75"/>
      <c r="W71" s="77"/>
      <c r="X71" s="79"/>
      <c r="Y71" s="81"/>
      <c r="Z71" s="95"/>
      <c r="AA71" s="96"/>
      <c r="AB71" s="97"/>
      <c r="AC71" s="61"/>
      <c r="AD71" s="62"/>
    </row>
    <row r="72" spans="1:30" ht="15" customHeight="1">
      <c r="R72" s="69">
        <v>2</v>
      </c>
      <c r="S72" s="71"/>
      <c r="T72" s="32"/>
      <c r="U72" s="73">
        <f t="shared" ref="U72" si="35">(V72/$H$1)</f>
        <v>0</v>
      </c>
      <c r="V72" s="75"/>
      <c r="W72" s="89"/>
      <c r="X72" s="91" t="s">
        <v>7</v>
      </c>
      <c r="Y72" s="93"/>
      <c r="Z72" s="95" t="e">
        <f>(S72/((W72*60)+Y72))*3.6</f>
        <v>#DIV/0!</v>
      </c>
      <c r="AA72" s="85" t="e">
        <f t="shared" ref="AA72" si="36">(Z72/$H$1)*100</f>
        <v>#DIV/0!</v>
      </c>
      <c r="AB72" s="86"/>
      <c r="AC72" s="61" t="e">
        <f>ABS(Z72-V72)</f>
        <v>#DIV/0!</v>
      </c>
      <c r="AD72" s="62"/>
    </row>
    <row r="73" spans="1:30" ht="15" customHeight="1">
      <c r="R73" s="69"/>
      <c r="S73" s="100"/>
      <c r="T73" s="32"/>
      <c r="U73" s="74"/>
      <c r="V73" s="75"/>
      <c r="W73" s="90"/>
      <c r="X73" s="92"/>
      <c r="Y73" s="94"/>
      <c r="Z73" s="95"/>
      <c r="AA73" s="96"/>
      <c r="AB73" s="97"/>
      <c r="AC73" s="61"/>
      <c r="AD73" s="62"/>
    </row>
    <row r="74" spans="1:30" ht="15" customHeight="1">
      <c r="R74" s="69">
        <v>3</v>
      </c>
      <c r="S74" s="71"/>
      <c r="T74" s="32"/>
      <c r="U74" s="73">
        <f t="shared" ref="U74" si="37">(V74/$H$1)</f>
        <v>0</v>
      </c>
      <c r="V74" s="75"/>
      <c r="W74" s="77"/>
      <c r="X74" s="79" t="s">
        <v>7</v>
      </c>
      <c r="Y74" s="81"/>
      <c r="Z74" s="83" t="e">
        <f>(S74/((W74*60)+Y74))*3.6</f>
        <v>#DIV/0!</v>
      </c>
      <c r="AA74" s="85" t="e">
        <f t="shared" ref="AA74" si="38">(Z74/$H$1)*100</f>
        <v>#DIV/0!</v>
      </c>
      <c r="AB74" s="86"/>
      <c r="AC74" s="61" t="e">
        <f>ABS(Z74-V74)</f>
        <v>#DIV/0!</v>
      </c>
      <c r="AD74" s="62"/>
    </row>
    <row r="75" spans="1:30" ht="15.75" customHeight="1" thickBot="1">
      <c r="R75" s="70"/>
      <c r="S75" s="72"/>
      <c r="T75" s="33"/>
      <c r="U75" s="74"/>
      <c r="V75" s="76"/>
      <c r="W75" s="78"/>
      <c r="X75" s="80"/>
      <c r="Y75" s="82"/>
      <c r="Z75" s="84"/>
      <c r="AA75" s="87"/>
      <c r="AB75" s="88"/>
      <c r="AC75" s="63"/>
      <c r="AD75" s="64"/>
    </row>
    <row r="76" spans="1:30" ht="26.25">
      <c r="Z76" s="34" t="s">
        <v>103</v>
      </c>
      <c r="AA76" s="65" t="e">
        <f>AVERAGE(AA70:AA75)</f>
        <v>#DIV/0!</v>
      </c>
      <c r="AB76" s="66"/>
      <c r="AC76" s="67" t="e">
        <f>AVERAGE(AC70:AC75)</f>
        <v>#DIV/0!</v>
      </c>
      <c r="AD76" s="68"/>
    </row>
    <row r="77" spans="1:30">
      <c r="Z77" s="35" t="s">
        <v>105</v>
      </c>
      <c r="AA77" s="138"/>
      <c r="AB77" s="138"/>
      <c r="AC77" s="138"/>
      <c r="AD77" s="138"/>
    </row>
    <row r="80" spans="1:30" ht="15.75" thickBot="1">
      <c r="A80" s="2">
        <v>41646</v>
      </c>
    </row>
    <row r="81" spans="1:14" ht="19.5" thickBot="1">
      <c r="B81" s="16" t="s">
        <v>4</v>
      </c>
      <c r="C81" s="17">
        <v>3</v>
      </c>
      <c r="D81" s="18" t="s">
        <v>7</v>
      </c>
      <c r="E81" s="19" t="s">
        <v>175</v>
      </c>
      <c r="I81" s="58" t="s">
        <v>4</v>
      </c>
      <c r="J81" s="59" t="s">
        <v>4</v>
      </c>
      <c r="K81" s="60" t="s">
        <v>4</v>
      </c>
      <c r="L81" s="18">
        <v>2</v>
      </c>
      <c r="M81" s="18" t="s">
        <v>7</v>
      </c>
      <c r="N81" s="19" t="s">
        <v>112</v>
      </c>
    </row>
    <row r="82" spans="1:14" ht="18.75">
      <c r="B82" s="15" t="s">
        <v>3</v>
      </c>
      <c r="C82" s="38">
        <v>600</v>
      </c>
      <c r="D82" s="39"/>
      <c r="E82" s="40"/>
      <c r="I82" s="38" t="s">
        <v>3</v>
      </c>
      <c r="J82" s="39" t="s">
        <v>3</v>
      </c>
      <c r="K82" s="40" t="s">
        <v>3</v>
      </c>
      <c r="L82" s="53">
        <v>450</v>
      </c>
      <c r="M82" s="39"/>
      <c r="N82" s="40"/>
    </row>
    <row r="83" spans="1:14" ht="18.75">
      <c r="A83" s="179"/>
      <c r="B83" s="175" t="s">
        <v>6</v>
      </c>
      <c r="C83" s="176">
        <f>(C82/(E81+(C81*60)))*3.6</f>
        <v>11.020408163265305</v>
      </c>
      <c r="D83" s="177"/>
      <c r="E83" s="178"/>
      <c r="F83" s="179"/>
      <c r="G83" s="179"/>
      <c r="H83" s="179"/>
      <c r="I83" s="110" t="s">
        <v>6</v>
      </c>
      <c r="J83" s="111" t="s">
        <v>6</v>
      </c>
      <c r="K83" s="112" t="s">
        <v>6</v>
      </c>
      <c r="L83" s="180">
        <f>(L82/(N81+(L81*60)))*3.6</f>
        <v>9.4186046511627914</v>
      </c>
      <c r="M83" s="177"/>
      <c r="N83" s="178"/>
    </row>
    <row r="84" spans="1:14" ht="19.5" thickBot="1">
      <c r="B84" s="14" t="s">
        <v>5</v>
      </c>
      <c r="C84" s="44">
        <f>C83/$H$1</f>
        <v>1.0495626822157433</v>
      </c>
      <c r="D84" s="45"/>
      <c r="E84" s="46"/>
      <c r="I84" s="54" t="s">
        <v>5</v>
      </c>
      <c r="J84" s="55" t="s">
        <v>5</v>
      </c>
      <c r="K84" s="56" t="s">
        <v>5</v>
      </c>
      <c r="L84" s="57">
        <f>L83/$H$1</f>
        <v>0.89700996677740874</v>
      </c>
      <c r="M84" s="45"/>
      <c r="N84" s="46"/>
    </row>
    <row r="85" spans="1:14" ht="15.75" thickBot="1"/>
    <row r="86" spans="1:14" ht="19.5" thickBot="1">
      <c r="B86" s="16" t="s">
        <v>4</v>
      </c>
      <c r="C86" s="17">
        <v>2</v>
      </c>
      <c r="D86" s="18" t="s">
        <v>7</v>
      </c>
      <c r="E86" s="19" t="s">
        <v>45</v>
      </c>
      <c r="I86" s="47" t="s">
        <v>4</v>
      </c>
      <c r="J86" s="48" t="s">
        <v>4</v>
      </c>
      <c r="K86" s="49" t="s">
        <v>4</v>
      </c>
      <c r="L86" s="18">
        <v>3</v>
      </c>
      <c r="M86" s="18" t="s">
        <v>7</v>
      </c>
      <c r="N86" s="19" t="s">
        <v>176</v>
      </c>
    </row>
    <row r="87" spans="1:14" ht="18.75">
      <c r="B87" s="15" t="s">
        <v>3</v>
      </c>
      <c r="C87" s="38">
        <v>350</v>
      </c>
      <c r="D87" s="39"/>
      <c r="E87" s="40"/>
      <c r="I87" s="50" t="s">
        <v>3</v>
      </c>
      <c r="J87" s="51" t="s">
        <v>3</v>
      </c>
      <c r="K87" s="52" t="s">
        <v>3</v>
      </c>
      <c r="L87" s="53">
        <v>450</v>
      </c>
      <c r="M87" s="39"/>
      <c r="N87" s="40"/>
    </row>
    <row r="88" spans="1:14" ht="18.75">
      <c r="A88" s="179"/>
      <c r="B88" s="175" t="s">
        <v>6</v>
      </c>
      <c r="C88" s="176">
        <f>(C87/(E86+(C86*60)))*3.6</f>
        <v>8.8111888111888117</v>
      </c>
      <c r="D88" s="177"/>
      <c r="E88" s="178"/>
      <c r="F88" s="179"/>
      <c r="G88" s="179"/>
      <c r="H88" s="179"/>
      <c r="I88" s="110" t="s">
        <v>6</v>
      </c>
      <c r="J88" s="111" t="s">
        <v>6</v>
      </c>
      <c r="K88" s="112" t="s">
        <v>6</v>
      </c>
      <c r="L88" s="180">
        <f>(L87/(N86+(L86*60)))*3.6</f>
        <v>8.8524590163934427</v>
      </c>
      <c r="M88" s="177"/>
      <c r="N88" s="178"/>
    </row>
    <row r="89" spans="1:14" ht="19.5" thickBot="1">
      <c r="B89" s="14" t="s">
        <v>5</v>
      </c>
      <c r="C89" s="44">
        <f>C88/$H$1</f>
        <v>0.83916083916083917</v>
      </c>
      <c r="D89" s="45"/>
      <c r="E89" s="46"/>
      <c r="I89" s="54" t="s">
        <v>5</v>
      </c>
      <c r="J89" s="55" t="s">
        <v>5</v>
      </c>
      <c r="K89" s="56" t="s">
        <v>5</v>
      </c>
      <c r="L89" s="57">
        <f>L88/$H$1</f>
        <v>0.84309133489461363</v>
      </c>
      <c r="M89" s="45"/>
      <c r="N89" s="46"/>
    </row>
    <row r="90" spans="1:14" ht="15.75" thickBot="1"/>
    <row r="91" spans="1:14" ht="19.5" thickBot="1">
      <c r="B91" s="16" t="s">
        <v>4</v>
      </c>
      <c r="C91" s="17">
        <v>3</v>
      </c>
      <c r="D91" s="18" t="s">
        <v>7</v>
      </c>
      <c r="E91" s="19" t="s">
        <v>43</v>
      </c>
    </row>
    <row r="92" spans="1:14" ht="18.75">
      <c r="B92" s="15" t="s">
        <v>3</v>
      </c>
      <c r="C92" s="38">
        <v>600</v>
      </c>
      <c r="D92" s="39"/>
      <c r="E92" s="40"/>
    </row>
    <row r="93" spans="1:14" ht="18.75">
      <c r="A93" s="179"/>
      <c r="B93" s="175" t="s">
        <v>6</v>
      </c>
      <c r="C93" s="176">
        <f>(C92/(E91+(C91*60)))*3.6</f>
        <v>10.588235294117649</v>
      </c>
      <c r="D93" s="177"/>
      <c r="E93" s="178"/>
      <c r="F93" s="179"/>
      <c r="G93" s="179"/>
      <c r="H93" s="179"/>
      <c r="I93" s="179"/>
      <c r="J93" s="179"/>
      <c r="K93" s="179"/>
      <c r="L93" s="179"/>
      <c r="M93" s="179"/>
      <c r="N93" s="179"/>
    </row>
    <row r="94" spans="1:14" ht="19.5" thickBot="1">
      <c r="B94" s="14" t="s">
        <v>5</v>
      </c>
      <c r="C94" s="44">
        <f>C93/$H$1</f>
        <v>1.008403361344538</v>
      </c>
      <c r="D94" s="45"/>
      <c r="E94" s="46"/>
    </row>
  </sheetData>
  <mergeCells count="187">
    <mergeCell ref="AA77:AB77"/>
    <mergeCell ref="AC77:AD77"/>
    <mergeCell ref="I58:K58"/>
    <mergeCell ref="L58:N58"/>
    <mergeCell ref="C59:E59"/>
    <mergeCell ref="I59:K59"/>
    <mergeCell ref="L59:N59"/>
    <mergeCell ref="C60:E60"/>
    <mergeCell ref="C61:E61"/>
    <mergeCell ref="S66:V66"/>
    <mergeCell ref="W66:Z66"/>
    <mergeCell ref="AA66:AD66"/>
    <mergeCell ref="R68:R69"/>
    <mergeCell ref="S68:S69"/>
    <mergeCell ref="T68:T69"/>
    <mergeCell ref="U68:V68"/>
    <mergeCell ref="W68:AB68"/>
    <mergeCell ref="AC68:AD68"/>
    <mergeCell ref="W69:Y69"/>
    <mergeCell ref="AA69:AB69"/>
    <mergeCell ref="AC69:AD69"/>
    <mergeCell ref="AC70:AD71"/>
    <mergeCell ref="R72:R73"/>
    <mergeCell ref="S72:S73"/>
    <mergeCell ref="L53:N53"/>
    <mergeCell ref="C54:E54"/>
    <mergeCell ref="I54:K54"/>
    <mergeCell ref="L54:N54"/>
    <mergeCell ref="C39:E39"/>
    <mergeCell ref="I36:K36"/>
    <mergeCell ref="L36:N36"/>
    <mergeCell ref="I37:K37"/>
    <mergeCell ref="L37:N37"/>
    <mergeCell ref="C50:E50"/>
    <mergeCell ref="C51:E51"/>
    <mergeCell ref="C53:E53"/>
    <mergeCell ref="F53:H54"/>
    <mergeCell ref="I53:K53"/>
    <mergeCell ref="C46:E46"/>
    <mergeCell ref="I48:K48"/>
    <mergeCell ref="L48:N48"/>
    <mergeCell ref="C49:E49"/>
    <mergeCell ref="I49:K49"/>
    <mergeCell ref="L49:N49"/>
    <mergeCell ref="C45:E45"/>
    <mergeCell ref="I43:K43"/>
    <mergeCell ref="L43:N43"/>
    <mergeCell ref="C44:E44"/>
    <mergeCell ref="A31:A34"/>
    <mergeCell ref="C31:E31"/>
    <mergeCell ref="F31:H31"/>
    <mergeCell ref="I31:K31"/>
    <mergeCell ref="L31:N31"/>
    <mergeCell ref="O31:Q31"/>
    <mergeCell ref="C33:E33"/>
    <mergeCell ref="F33:H33"/>
    <mergeCell ref="I33:K33"/>
    <mergeCell ref="L33:N33"/>
    <mergeCell ref="O33:Q33"/>
    <mergeCell ref="C34:E34"/>
    <mergeCell ref="F34:H34"/>
    <mergeCell ref="I34:K34"/>
    <mergeCell ref="L34:N34"/>
    <mergeCell ref="O34:Q34"/>
    <mergeCell ref="I44:K44"/>
    <mergeCell ref="L44:N44"/>
    <mergeCell ref="C37:E37"/>
    <mergeCell ref="C38:E38"/>
    <mergeCell ref="O26:Q26"/>
    <mergeCell ref="C28:E28"/>
    <mergeCell ref="F28:H28"/>
    <mergeCell ref="I28:K28"/>
    <mergeCell ref="L28:N28"/>
    <mergeCell ref="O28:Q28"/>
    <mergeCell ref="O29:Q29"/>
    <mergeCell ref="A26:A29"/>
    <mergeCell ref="C26:E26"/>
    <mergeCell ref="F26:H26"/>
    <mergeCell ref="I26:K26"/>
    <mergeCell ref="L26:N26"/>
    <mergeCell ref="C29:E29"/>
    <mergeCell ref="F29:H29"/>
    <mergeCell ref="I29:K29"/>
    <mergeCell ref="L29:N29"/>
    <mergeCell ref="C20:E20"/>
    <mergeCell ref="C21:E21"/>
    <mergeCell ref="C22:E22"/>
    <mergeCell ref="O16:Q16"/>
    <mergeCell ref="C17:E17"/>
    <mergeCell ref="F17:H17"/>
    <mergeCell ref="I17:K17"/>
    <mergeCell ref="L17:N17"/>
    <mergeCell ref="O17:Q17"/>
    <mergeCell ref="A14:A17"/>
    <mergeCell ref="C14:E14"/>
    <mergeCell ref="F14:H14"/>
    <mergeCell ref="I14:K14"/>
    <mergeCell ref="L14:N14"/>
    <mergeCell ref="O12:Q12"/>
    <mergeCell ref="O14:Q14"/>
    <mergeCell ref="C16:E16"/>
    <mergeCell ref="F16:H16"/>
    <mergeCell ref="I16:K16"/>
    <mergeCell ref="L16:N16"/>
    <mergeCell ref="A9:A12"/>
    <mergeCell ref="C9:E9"/>
    <mergeCell ref="F9:H9"/>
    <mergeCell ref="I9:K9"/>
    <mergeCell ref="L9:N9"/>
    <mergeCell ref="C12:E12"/>
    <mergeCell ref="F12:H12"/>
    <mergeCell ref="I12:K12"/>
    <mergeCell ref="L12:N12"/>
    <mergeCell ref="O7:Q7"/>
    <mergeCell ref="O9:Q9"/>
    <mergeCell ref="C11:E11"/>
    <mergeCell ref="F11:H11"/>
    <mergeCell ref="I11:K11"/>
    <mergeCell ref="L11:N11"/>
    <mergeCell ref="O11:Q11"/>
    <mergeCell ref="A4:A7"/>
    <mergeCell ref="C4:E4"/>
    <mergeCell ref="F4:H4"/>
    <mergeCell ref="I4:K4"/>
    <mergeCell ref="L4:N4"/>
    <mergeCell ref="C7:E7"/>
    <mergeCell ref="F7:H7"/>
    <mergeCell ref="I7:K7"/>
    <mergeCell ref="L7:N7"/>
    <mergeCell ref="O4:Q4"/>
    <mergeCell ref="C6:E6"/>
    <mergeCell ref="F6:H6"/>
    <mergeCell ref="I6:K6"/>
    <mergeCell ref="L6:N6"/>
    <mergeCell ref="O6:Q6"/>
    <mergeCell ref="U72:U73"/>
    <mergeCell ref="V72:V73"/>
    <mergeCell ref="W72:W73"/>
    <mergeCell ref="X72:X73"/>
    <mergeCell ref="Y72:Y73"/>
    <mergeCell ref="Z72:Z73"/>
    <mergeCell ref="AA72:AB73"/>
    <mergeCell ref="AC72:AD73"/>
    <mergeCell ref="R70:R71"/>
    <mergeCell ref="S70:S71"/>
    <mergeCell ref="U70:U71"/>
    <mergeCell ref="V70:V71"/>
    <mergeCell ref="W70:W71"/>
    <mergeCell ref="X70:X71"/>
    <mergeCell ref="Y70:Y71"/>
    <mergeCell ref="Z70:Z71"/>
    <mergeCell ref="AA70:AB71"/>
    <mergeCell ref="AC74:AD75"/>
    <mergeCell ref="AA76:AB76"/>
    <mergeCell ref="AC76:AD76"/>
    <mergeCell ref="R74:R75"/>
    <mergeCell ref="S74:S75"/>
    <mergeCell ref="U74:U75"/>
    <mergeCell ref="V74:V75"/>
    <mergeCell ref="W74:W75"/>
    <mergeCell ref="X74:X75"/>
    <mergeCell ref="Y74:Y75"/>
    <mergeCell ref="Z74:Z75"/>
    <mergeCell ref="AA74:AB75"/>
    <mergeCell ref="I81:K81"/>
    <mergeCell ref="C82:E82"/>
    <mergeCell ref="I82:K82"/>
    <mergeCell ref="L82:N82"/>
    <mergeCell ref="C83:E83"/>
    <mergeCell ref="I83:K83"/>
    <mergeCell ref="L83:N83"/>
    <mergeCell ref="C84:E84"/>
    <mergeCell ref="I84:K84"/>
    <mergeCell ref="L84:N84"/>
    <mergeCell ref="C92:E92"/>
    <mergeCell ref="C93:E93"/>
    <mergeCell ref="C94:E94"/>
    <mergeCell ref="I86:K86"/>
    <mergeCell ref="C87:E87"/>
    <mergeCell ref="I87:K87"/>
    <mergeCell ref="L87:N87"/>
    <mergeCell ref="C88:E88"/>
    <mergeCell ref="I88:K88"/>
    <mergeCell ref="L88:N88"/>
    <mergeCell ref="C89:E89"/>
    <mergeCell ref="I89:K89"/>
    <mergeCell ref="L89:N89"/>
  </mergeCells>
  <pageMargins left="0.7" right="0.7" top="0.75" bottom="0.75" header="0.3" footer="0.3"/>
  <pageSetup paperSize="0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D94"/>
  <sheetViews>
    <sheetView topLeftCell="A68" workbookViewId="0">
      <selection activeCell="F92" sqref="F92"/>
    </sheetView>
  </sheetViews>
  <sheetFormatPr baseColWidth="10" defaultRowHeight="15"/>
  <cols>
    <col min="3" max="3" width="4.7109375" customWidth="1"/>
    <col min="4" max="4" width="1.7109375" customWidth="1"/>
    <col min="5" max="6" width="4.7109375" customWidth="1"/>
    <col min="7" max="7" width="1.7109375" customWidth="1"/>
    <col min="8" max="9" width="4.7109375" customWidth="1"/>
    <col min="10" max="10" width="1.7109375" customWidth="1"/>
    <col min="11" max="12" width="4.7109375" customWidth="1"/>
    <col min="13" max="13" width="1.7109375" customWidth="1"/>
    <col min="14" max="15" width="4.7109375" customWidth="1"/>
    <col min="16" max="16" width="1.7109375" customWidth="1"/>
    <col min="17" max="17" width="4.7109375" customWidth="1"/>
    <col min="23" max="23" width="4.7109375" customWidth="1"/>
    <col min="24" max="24" width="1.7109375" customWidth="1"/>
    <col min="25" max="25" width="4.7109375" customWidth="1"/>
  </cols>
  <sheetData>
    <row r="1" spans="1:18">
      <c r="A1" t="s">
        <v>46</v>
      </c>
      <c r="B1" t="s">
        <v>47</v>
      </c>
      <c r="F1" t="s">
        <v>2</v>
      </c>
      <c r="G1" t="s">
        <v>7</v>
      </c>
      <c r="H1">
        <v>12.5</v>
      </c>
    </row>
    <row r="3" spans="1:18" ht="15.75" thickBot="1">
      <c r="A3" s="2">
        <v>41597</v>
      </c>
    </row>
    <row r="4" spans="1:18" ht="15.75" thickBot="1">
      <c r="A4" s="113">
        <v>0.85</v>
      </c>
      <c r="B4" s="3" t="s">
        <v>3</v>
      </c>
      <c r="C4" s="58">
        <v>100</v>
      </c>
      <c r="D4" s="59"/>
      <c r="E4" s="60"/>
      <c r="F4" s="58">
        <v>100</v>
      </c>
      <c r="G4" s="59"/>
      <c r="H4" s="60"/>
      <c r="I4" s="58">
        <v>100</v>
      </c>
      <c r="J4" s="59"/>
      <c r="K4" s="60"/>
      <c r="L4" s="58">
        <v>100</v>
      </c>
      <c r="M4" s="59"/>
      <c r="N4" s="60"/>
      <c r="O4" s="58">
        <v>100</v>
      </c>
      <c r="P4" s="59"/>
      <c r="Q4" s="60"/>
    </row>
    <row r="5" spans="1:18">
      <c r="A5" s="114"/>
      <c r="B5" s="4" t="s">
        <v>4</v>
      </c>
      <c r="C5" s="7">
        <v>0</v>
      </c>
      <c r="D5" s="8" t="s">
        <v>7</v>
      </c>
      <c r="E5" s="9" t="s">
        <v>45</v>
      </c>
      <c r="F5" s="7">
        <v>0</v>
      </c>
      <c r="G5" s="8" t="s">
        <v>7</v>
      </c>
      <c r="H5" s="9" t="s">
        <v>23</v>
      </c>
      <c r="I5" s="7">
        <v>0</v>
      </c>
      <c r="J5" s="8" t="s">
        <v>7</v>
      </c>
      <c r="K5" s="9" t="s">
        <v>13</v>
      </c>
      <c r="L5" s="7">
        <v>0</v>
      </c>
      <c r="M5" s="8" t="s">
        <v>7</v>
      </c>
      <c r="N5" s="9" t="s">
        <v>22</v>
      </c>
      <c r="O5" s="7">
        <v>0</v>
      </c>
      <c r="P5" s="8" t="s">
        <v>7</v>
      </c>
      <c r="Q5" s="9" t="s">
        <v>8</v>
      </c>
    </row>
    <row r="6" spans="1:18">
      <c r="A6" s="115"/>
      <c r="B6" s="6" t="s">
        <v>6</v>
      </c>
      <c r="C6" s="110">
        <f>(C4/(E5+(60*C5)))*3.6</f>
        <v>15.652173913043478</v>
      </c>
      <c r="D6" s="111"/>
      <c r="E6" s="112"/>
      <c r="F6" s="110">
        <f t="shared" ref="F6" si="0">(F4/(H5+(60*F5)))*3.6</f>
        <v>10.588235294117649</v>
      </c>
      <c r="G6" s="111"/>
      <c r="H6" s="112"/>
      <c r="I6" s="110">
        <f t="shared" ref="I6" si="1">(I4/(K5+(60*I5)))*3.6</f>
        <v>10.285714285714286</v>
      </c>
      <c r="J6" s="111"/>
      <c r="K6" s="112"/>
      <c r="L6" s="110">
        <f t="shared" ref="L6" si="2">(L4/(N5+(60*L5)))*3.6</f>
        <v>10</v>
      </c>
      <c r="M6" s="111"/>
      <c r="N6" s="112"/>
      <c r="O6" s="110">
        <f t="shared" ref="O6" si="3">(O4/(Q5+(60*O5)))*3.6</f>
        <v>10.90909090909091</v>
      </c>
      <c r="P6" s="111"/>
      <c r="Q6" s="112"/>
    </row>
    <row r="7" spans="1:18" ht="15.75" thickBot="1">
      <c r="A7" s="116"/>
      <c r="B7" s="5" t="s">
        <v>5</v>
      </c>
      <c r="C7" s="107">
        <f>C6/$H$1</f>
        <v>1.2521739130434784</v>
      </c>
      <c r="D7" s="108"/>
      <c r="E7" s="109"/>
      <c r="F7" s="107">
        <f t="shared" ref="F7" si="4">F6/$H$1</f>
        <v>0.84705882352941186</v>
      </c>
      <c r="G7" s="108"/>
      <c r="H7" s="109"/>
      <c r="I7" s="107">
        <f t="shared" ref="I7" si="5">I6/$H$1</f>
        <v>0.82285714285714295</v>
      </c>
      <c r="J7" s="108"/>
      <c r="K7" s="109"/>
      <c r="L7" s="107">
        <f t="shared" ref="L7" si="6">L6/$H$1</f>
        <v>0.8</v>
      </c>
      <c r="M7" s="108"/>
      <c r="N7" s="109"/>
      <c r="O7" s="107">
        <f t="shared" ref="O7" si="7">O6/$H$1</f>
        <v>0.8727272727272728</v>
      </c>
      <c r="P7" s="108"/>
      <c r="Q7" s="109"/>
    </row>
    <row r="8" spans="1:18" ht="21.75" thickBot="1">
      <c r="A8" s="1"/>
    </row>
    <row r="9" spans="1:18" ht="15.75" customHeight="1" thickBot="1">
      <c r="A9" s="113">
        <v>1</v>
      </c>
      <c r="B9" s="3" t="s">
        <v>3</v>
      </c>
      <c r="C9" s="58">
        <v>100</v>
      </c>
      <c r="D9" s="59"/>
      <c r="E9" s="60"/>
      <c r="F9" s="58">
        <v>100</v>
      </c>
      <c r="G9" s="59"/>
      <c r="H9" s="60"/>
      <c r="I9" s="58">
        <v>100</v>
      </c>
      <c r="J9" s="59"/>
      <c r="K9" s="60"/>
      <c r="L9" s="58">
        <v>100</v>
      </c>
      <c r="M9" s="59"/>
      <c r="N9" s="60"/>
      <c r="O9" s="58">
        <v>100</v>
      </c>
      <c r="P9" s="59"/>
      <c r="Q9" s="60"/>
      <c r="R9" s="10"/>
    </row>
    <row r="10" spans="1:18" ht="15" customHeight="1">
      <c r="A10" s="114"/>
      <c r="B10" s="4" t="s">
        <v>4</v>
      </c>
      <c r="C10" s="7">
        <v>0</v>
      </c>
      <c r="D10" s="8" t="s">
        <v>7</v>
      </c>
      <c r="E10" s="9" t="s">
        <v>34</v>
      </c>
      <c r="F10" s="7">
        <v>0</v>
      </c>
      <c r="G10" s="8" t="s">
        <v>7</v>
      </c>
      <c r="H10" s="9" t="s">
        <v>11</v>
      </c>
      <c r="I10" s="7"/>
      <c r="J10" s="8" t="s">
        <v>7</v>
      </c>
      <c r="K10" s="9"/>
      <c r="L10" s="7"/>
      <c r="M10" s="8" t="s">
        <v>7</v>
      </c>
      <c r="N10" s="9"/>
      <c r="O10" s="7"/>
      <c r="P10" s="8" t="s">
        <v>7</v>
      </c>
      <c r="Q10" s="9"/>
    </row>
    <row r="11" spans="1:18" ht="15.75" customHeight="1">
      <c r="A11" s="115"/>
      <c r="B11" s="6" t="s">
        <v>6</v>
      </c>
      <c r="C11" s="110">
        <f>(C9/(E10+(60*C10)))*3.6</f>
        <v>12</v>
      </c>
      <c r="D11" s="111"/>
      <c r="E11" s="112"/>
      <c r="F11" s="110">
        <f t="shared" ref="F11" si="8">(F9/(H10+(60*F10)))*3.6</f>
        <v>12.857142857142858</v>
      </c>
      <c r="G11" s="111"/>
      <c r="H11" s="112"/>
      <c r="I11" s="110" t="e">
        <f t="shared" ref="I11" si="9">(I9/(K10+(60*I10)))*3.6</f>
        <v>#DIV/0!</v>
      </c>
      <c r="J11" s="111"/>
      <c r="K11" s="112"/>
      <c r="L11" s="110" t="e">
        <f t="shared" ref="L11" si="10">(L9/(N10+(60*L10)))*3.6</f>
        <v>#DIV/0!</v>
      </c>
      <c r="M11" s="111"/>
      <c r="N11" s="112"/>
      <c r="O11" s="110" t="e">
        <f t="shared" ref="O11" si="11">(O9/(Q10+(60*O10)))*3.6</f>
        <v>#DIV/0!</v>
      </c>
      <c r="P11" s="111"/>
      <c r="Q11" s="112"/>
    </row>
    <row r="12" spans="1:18" ht="15.75" customHeight="1" thickBot="1">
      <c r="A12" s="116"/>
      <c r="B12" s="5" t="s">
        <v>5</v>
      </c>
      <c r="C12" s="107">
        <f>C11/$H$1</f>
        <v>0.96</v>
      </c>
      <c r="D12" s="108"/>
      <c r="E12" s="109"/>
      <c r="F12" s="107">
        <f t="shared" ref="F12" si="12">F11/$H$1</f>
        <v>1.0285714285714287</v>
      </c>
      <c r="G12" s="108"/>
      <c r="H12" s="109"/>
      <c r="I12" s="107" t="e">
        <f t="shared" ref="I12" si="13">I11/$H$1</f>
        <v>#DIV/0!</v>
      </c>
      <c r="J12" s="108"/>
      <c r="K12" s="109"/>
      <c r="L12" s="107" t="e">
        <f t="shared" ref="L12" si="14">L11/$H$1</f>
        <v>#DIV/0!</v>
      </c>
      <c r="M12" s="108"/>
      <c r="N12" s="109"/>
      <c r="O12" s="107" t="e">
        <f t="shared" ref="O12" si="15">O11/$H$1</f>
        <v>#DIV/0!</v>
      </c>
      <c r="P12" s="108"/>
      <c r="Q12" s="109"/>
    </row>
    <row r="13" spans="1:18" ht="21.75" thickBot="1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</row>
    <row r="14" spans="1:18" ht="15.75" thickBot="1">
      <c r="A14" s="113">
        <v>1.1499999999999999</v>
      </c>
      <c r="B14" s="3" t="s">
        <v>3</v>
      </c>
      <c r="C14" s="58">
        <v>100</v>
      </c>
      <c r="D14" s="59"/>
      <c r="E14" s="60"/>
      <c r="F14" s="58">
        <v>100</v>
      </c>
      <c r="G14" s="59"/>
      <c r="H14" s="60"/>
      <c r="I14" s="58">
        <v>100</v>
      </c>
      <c r="J14" s="59"/>
      <c r="K14" s="60"/>
      <c r="L14" s="58">
        <v>100</v>
      </c>
      <c r="M14" s="59"/>
      <c r="N14" s="60"/>
      <c r="O14" s="58">
        <v>100</v>
      </c>
      <c r="P14" s="59"/>
      <c r="Q14" s="60"/>
    </row>
    <row r="15" spans="1:18">
      <c r="A15" s="114"/>
      <c r="B15" s="4" t="s">
        <v>4</v>
      </c>
      <c r="C15" s="7"/>
      <c r="D15" s="8" t="s">
        <v>7</v>
      </c>
      <c r="E15" s="9"/>
      <c r="F15" s="7"/>
      <c r="G15" s="8" t="s">
        <v>7</v>
      </c>
      <c r="H15" s="9"/>
      <c r="I15" s="7"/>
      <c r="J15" s="8" t="s">
        <v>7</v>
      </c>
      <c r="K15" s="9"/>
      <c r="L15" s="7"/>
      <c r="M15" s="8" t="s">
        <v>7</v>
      </c>
      <c r="N15" s="9"/>
      <c r="O15" s="7"/>
      <c r="P15" s="8" t="s">
        <v>7</v>
      </c>
      <c r="Q15" s="9"/>
    </row>
    <row r="16" spans="1:18">
      <c r="A16" s="115"/>
      <c r="B16" s="6" t="s">
        <v>6</v>
      </c>
      <c r="C16" s="110" t="e">
        <f>(C14/(E15+(60*C15)))*3.6</f>
        <v>#DIV/0!</v>
      </c>
      <c r="D16" s="111"/>
      <c r="E16" s="112"/>
      <c r="F16" s="110" t="e">
        <f t="shared" ref="F16" si="16">(F14/(H15+(60*F15)))*3.6</f>
        <v>#DIV/0!</v>
      </c>
      <c r="G16" s="111"/>
      <c r="H16" s="112"/>
      <c r="I16" s="110" t="e">
        <f t="shared" ref="I16" si="17">(I14/(K15+(60*I15)))*3.6</f>
        <v>#DIV/0!</v>
      </c>
      <c r="J16" s="111"/>
      <c r="K16" s="112"/>
      <c r="L16" s="110" t="e">
        <f t="shared" ref="L16" si="18">(L14/(N15+(60*L15)))*3.6</f>
        <v>#DIV/0!</v>
      </c>
      <c r="M16" s="111"/>
      <c r="N16" s="112"/>
      <c r="O16" s="110" t="e">
        <f t="shared" ref="O16" si="19">(O14/(Q15+(60*O15)))*3.6</f>
        <v>#DIV/0!</v>
      </c>
      <c r="P16" s="111"/>
      <c r="Q16" s="112"/>
    </row>
    <row r="17" spans="1:17" ht="15.75" thickBot="1">
      <c r="A17" s="116"/>
      <c r="B17" s="5" t="s">
        <v>5</v>
      </c>
      <c r="C17" s="107" t="e">
        <f>C16/$H$1</f>
        <v>#DIV/0!</v>
      </c>
      <c r="D17" s="108"/>
      <c r="E17" s="109"/>
      <c r="F17" s="107" t="e">
        <f t="shared" ref="F17" si="20">F16/$H$1</f>
        <v>#DIV/0!</v>
      </c>
      <c r="G17" s="108"/>
      <c r="H17" s="109"/>
      <c r="I17" s="107" t="e">
        <f t="shared" ref="I17" si="21">I16/$H$1</f>
        <v>#DIV/0!</v>
      </c>
      <c r="J17" s="108"/>
      <c r="K17" s="109"/>
      <c r="L17" s="107" t="e">
        <f t="shared" ref="L17" si="22">L16/$H$1</f>
        <v>#DIV/0!</v>
      </c>
      <c r="M17" s="108"/>
      <c r="N17" s="109"/>
      <c r="O17" s="107" t="e">
        <f t="shared" ref="O17" si="23">O16/$H$1</f>
        <v>#DIV/0!</v>
      </c>
      <c r="P17" s="108"/>
      <c r="Q17" s="109"/>
    </row>
    <row r="18" spans="1:17" ht="21.75" thickBot="1">
      <c r="A18" s="1"/>
    </row>
    <row r="19" spans="1:17" ht="19.5" thickBot="1">
      <c r="B19" s="16" t="s">
        <v>4</v>
      </c>
      <c r="C19" s="17">
        <v>6</v>
      </c>
      <c r="D19" s="18" t="s">
        <v>7</v>
      </c>
      <c r="E19" s="19" t="s">
        <v>9</v>
      </c>
    </row>
    <row r="20" spans="1:17" ht="18.75">
      <c r="B20" s="15" t="s">
        <v>3</v>
      </c>
      <c r="C20" s="38">
        <v>1000</v>
      </c>
      <c r="D20" s="39"/>
      <c r="E20" s="40"/>
    </row>
    <row r="21" spans="1:17" ht="18.75">
      <c r="B21" s="13" t="s">
        <v>6</v>
      </c>
      <c r="C21" s="41">
        <f>(C20/(E19+(C19*60)))*3.6</f>
        <v>10</v>
      </c>
      <c r="D21" s="42"/>
      <c r="E21" s="43"/>
    </row>
    <row r="22" spans="1:17" ht="19.5" thickBot="1">
      <c r="B22" s="14" t="s">
        <v>5</v>
      </c>
      <c r="C22" s="44">
        <f>C21/H1</f>
        <v>0.8</v>
      </c>
      <c r="D22" s="45"/>
      <c r="E22" s="46"/>
    </row>
    <row r="25" spans="1:17" ht="15.75" thickBot="1">
      <c r="A25" s="2">
        <v>41604</v>
      </c>
    </row>
    <row r="26" spans="1:17" ht="15.75" thickBot="1">
      <c r="A26" s="113">
        <v>0.85</v>
      </c>
      <c r="B26" s="3" t="s">
        <v>3</v>
      </c>
      <c r="C26" s="58">
        <v>100</v>
      </c>
      <c r="D26" s="59"/>
      <c r="E26" s="60"/>
      <c r="F26" s="58">
        <v>100</v>
      </c>
      <c r="G26" s="59"/>
      <c r="H26" s="60"/>
      <c r="I26" s="58">
        <v>100</v>
      </c>
      <c r="J26" s="59"/>
      <c r="K26" s="60"/>
      <c r="L26" s="58">
        <v>100</v>
      </c>
      <c r="M26" s="59"/>
      <c r="N26" s="60"/>
      <c r="O26" s="58">
        <v>100</v>
      </c>
      <c r="P26" s="59"/>
      <c r="Q26" s="60"/>
    </row>
    <row r="27" spans="1:17">
      <c r="A27" s="114"/>
      <c r="B27" s="4" t="s">
        <v>4</v>
      </c>
      <c r="C27" s="7">
        <v>0</v>
      </c>
      <c r="D27" s="8" t="s">
        <v>7</v>
      </c>
      <c r="E27" s="9" t="s">
        <v>8</v>
      </c>
      <c r="F27" s="7">
        <v>0</v>
      </c>
      <c r="G27" s="8" t="s">
        <v>7</v>
      </c>
      <c r="H27" s="9" t="s">
        <v>23</v>
      </c>
      <c r="I27" s="7">
        <v>0</v>
      </c>
      <c r="J27" s="8" t="s">
        <v>7</v>
      </c>
      <c r="K27" s="9" t="s">
        <v>8</v>
      </c>
      <c r="L27" s="7">
        <v>0</v>
      </c>
      <c r="M27" s="8" t="s">
        <v>7</v>
      </c>
      <c r="N27" s="9"/>
      <c r="O27" s="7">
        <v>0</v>
      </c>
      <c r="P27" s="8" t="s">
        <v>7</v>
      </c>
      <c r="Q27" s="9"/>
    </row>
    <row r="28" spans="1:17">
      <c r="A28" s="115"/>
      <c r="B28" s="6" t="s">
        <v>6</v>
      </c>
      <c r="C28" s="110">
        <f>(C26/(E27+(60*C27)))*3.6</f>
        <v>10.90909090909091</v>
      </c>
      <c r="D28" s="111"/>
      <c r="E28" s="112"/>
      <c r="F28" s="110">
        <f t="shared" ref="F28" si="24">(F26/(H27+(60*F27)))*3.6</f>
        <v>10.588235294117649</v>
      </c>
      <c r="G28" s="111"/>
      <c r="H28" s="112"/>
      <c r="I28" s="110">
        <f t="shared" ref="I28" si="25">(I26/(K27+(60*I27)))*3.6</f>
        <v>10.90909090909091</v>
      </c>
      <c r="J28" s="111"/>
      <c r="K28" s="112"/>
      <c r="L28" s="110" t="e">
        <f t="shared" ref="L28" si="26">(L26/(N27+(60*L27)))*3.6</f>
        <v>#DIV/0!</v>
      </c>
      <c r="M28" s="111"/>
      <c r="N28" s="112"/>
      <c r="O28" s="110" t="e">
        <f t="shared" ref="O28" si="27">(O26/(Q27+(60*O27)))*3.6</f>
        <v>#DIV/0!</v>
      </c>
      <c r="P28" s="111"/>
      <c r="Q28" s="112"/>
    </row>
    <row r="29" spans="1:17" ht="15.75" thickBot="1">
      <c r="A29" s="116"/>
      <c r="B29" s="5" t="s">
        <v>5</v>
      </c>
      <c r="C29" s="107">
        <f>C28/$H$1</f>
        <v>0.8727272727272728</v>
      </c>
      <c r="D29" s="108"/>
      <c r="E29" s="109"/>
      <c r="F29" s="107">
        <f t="shared" ref="F29" si="28">F28/$H$1</f>
        <v>0.84705882352941186</v>
      </c>
      <c r="G29" s="108"/>
      <c r="H29" s="109"/>
      <c r="I29" s="107">
        <f t="shared" ref="I29" si="29">I28/$H$1</f>
        <v>0.8727272727272728</v>
      </c>
      <c r="J29" s="108"/>
      <c r="K29" s="109"/>
      <c r="L29" s="107"/>
      <c r="M29" s="108"/>
      <c r="N29" s="109"/>
      <c r="O29" s="107"/>
      <c r="P29" s="108"/>
      <c r="Q29" s="109"/>
    </row>
    <row r="30" spans="1:17" ht="15.75" thickBot="1"/>
    <row r="31" spans="1:17" ht="15.75" thickBot="1">
      <c r="A31" s="113">
        <v>1</v>
      </c>
      <c r="B31" s="3" t="s">
        <v>3</v>
      </c>
      <c r="C31" s="58">
        <v>100</v>
      </c>
      <c r="D31" s="59"/>
      <c r="E31" s="60"/>
      <c r="F31" s="58">
        <v>100</v>
      </c>
      <c r="G31" s="59"/>
      <c r="H31" s="60"/>
      <c r="I31" s="58">
        <v>100</v>
      </c>
      <c r="J31" s="59"/>
      <c r="K31" s="60"/>
      <c r="L31" s="58">
        <v>100</v>
      </c>
      <c r="M31" s="59"/>
      <c r="N31" s="60"/>
      <c r="O31" s="58">
        <v>100</v>
      </c>
      <c r="P31" s="59"/>
      <c r="Q31" s="60"/>
    </row>
    <row r="32" spans="1:17">
      <c r="A32" s="114"/>
      <c r="B32" s="4" t="s">
        <v>4</v>
      </c>
      <c r="C32" s="7">
        <v>0</v>
      </c>
      <c r="D32" s="8" t="s">
        <v>7</v>
      </c>
      <c r="E32" s="9" t="s">
        <v>29</v>
      </c>
      <c r="F32" s="7">
        <v>0</v>
      </c>
      <c r="G32" s="8" t="s">
        <v>7</v>
      </c>
      <c r="H32" s="9" t="s">
        <v>11</v>
      </c>
      <c r="I32" s="7">
        <v>0</v>
      </c>
      <c r="J32" s="8" t="s">
        <v>7</v>
      </c>
      <c r="K32" s="9" t="s">
        <v>34</v>
      </c>
      <c r="L32" s="7">
        <v>0</v>
      </c>
      <c r="M32" s="8" t="s">
        <v>7</v>
      </c>
      <c r="N32" s="9" t="s">
        <v>11</v>
      </c>
      <c r="O32" s="7">
        <v>0</v>
      </c>
      <c r="P32" s="8" t="s">
        <v>7</v>
      </c>
      <c r="Q32" s="9"/>
    </row>
    <row r="33" spans="1:17">
      <c r="A33" s="115"/>
      <c r="B33" s="6" t="s">
        <v>6</v>
      </c>
      <c r="C33" s="110">
        <f>(C31/(E32+(60*C32)))*3.6</f>
        <v>11.612903225806452</v>
      </c>
      <c r="D33" s="111"/>
      <c r="E33" s="112"/>
      <c r="F33" s="110">
        <f t="shared" ref="F33" si="30">(F31/(H32+(60*F32)))*3.6</f>
        <v>12.857142857142858</v>
      </c>
      <c r="G33" s="111"/>
      <c r="H33" s="112"/>
      <c r="I33" s="110">
        <f t="shared" ref="I33" si="31">(I31/(K32+(60*I32)))*3.6</f>
        <v>12</v>
      </c>
      <c r="J33" s="111"/>
      <c r="K33" s="112"/>
      <c r="L33" s="110">
        <f t="shared" ref="L33" si="32">(L31/(N32+(60*L32)))*3.6</f>
        <v>12.857142857142858</v>
      </c>
      <c r="M33" s="111"/>
      <c r="N33" s="112"/>
      <c r="O33" s="110" t="e">
        <f t="shared" ref="O33" si="33">(O31/(Q32+(60*O32)))*3.6</f>
        <v>#DIV/0!</v>
      </c>
      <c r="P33" s="111"/>
      <c r="Q33" s="112"/>
    </row>
    <row r="34" spans="1:17" ht="15.75" thickBot="1">
      <c r="A34" s="116"/>
      <c r="B34" s="5" t="s">
        <v>5</v>
      </c>
      <c r="C34" s="107">
        <f>C33/$H$1</f>
        <v>0.92903225806451617</v>
      </c>
      <c r="D34" s="108"/>
      <c r="E34" s="109"/>
      <c r="F34" s="107">
        <f t="shared" ref="F34" si="34">F33/$H$1</f>
        <v>1.0285714285714287</v>
      </c>
      <c r="G34" s="108"/>
      <c r="H34" s="109"/>
      <c r="I34" s="107">
        <f t="shared" ref="I34" si="35">I33/$H$1</f>
        <v>0.96</v>
      </c>
      <c r="J34" s="108"/>
      <c r="K34" s="109"/>
      <c r="L34" s="107">
        <f t="shared" ref="L34" si="36">L33/$H$1</f>
        <v>1.0285714285714287</v>
      </c>
      <c r="M34" s="108"/>
      <c r="N34" s="109"/>
      <c r="O34" s="107"/>
      <c r="P34" s="108"/>
      <c r="Q34" s="109"/>
    </row>
    <row r="35" spans="1:17" ht="15.75" thickBot="1"/>
    <row r="36" spans="1:17" ht="19.5" thickBot="1">
      <c r="B36" s="16" t="s">
        <v>4</v>
      </c>
      <c r="C36" s="17">
        <v>6</v>
      </c>
      <c r="D36" s="18" t="s">
        <v>7</v>
      </c>
      <c r="E36" s="19" t="s">
        <v>9</v>
      </c>
      <c r="I36" s="128" t="s">
        <v>70</v>
      </c>
      <c r="J36" s="129"/>
      <c r="K36" s="129"/>
      <c r="L36" s="51">
        <v>10.5</v>
      </c>
      <c r="M36" s="51"/>
      <c r="N36" s="52"/>
    </row>
    <row r="37" spans="1:17" ht="19.5" thickBot="1">
      <c r="B37" s="15" t="s">
        <v>3</v>
      </c>
      <c r="C37" s="38">
        <v>1075</v>
      </c>
      <c r="D37" s="39"/>
      <c r="E37" s="40"/>
      <c r="I37" s="117" t="s">
        <v>71</v>
      </c>
      <c r="J37" s="118"/>
      <c r="K37" s="118"/>
      <c r="L37" s="55">
        <f>ABS(C38-L36)</f>
        <v>0.25</v>
      </c>
      <c r="M37" s="55"/>
      <c r="N37" s="56"/>
    </row>
    <row r="38" spans="1:17" ht="18.75">
      <c r="B38" s="13" t="s">
        <v>6</v>
      </c>
      <c r="C38" s="41">
        <f>(C37/(E36+(C36*60)))*3.6</f>
        <v>10.75</v>
      </c>
      <c r="D38" s="42"/>
      <c r="E38" s="43"/>
    </row>
    <row r="39" spans="1:17" ht="19.5" thickBot="1">
      <c r="B39" s="14" t="s">
        <v>5</v>
      </c>
      <c r="C39" s="44">
        <f>C38/$H$1</f>
        <v>0.86</v>
      </c>
      <c r="D39" s="45"/>
      <c r="E39" s="46"/>
    </row>
    <row r="42" spans="1:17" ht="15.75" thickBot="1">
      <c r="A42" s="2">
        <v>41611</v>
      </c>
      <c r="B42" t="s">
        <v>93</v>
      </c>
    </row>
    <row r="43" spans="1:17" ht="19.5" thickBot="1">
      <c r="B43" s="16" t="s">
        <v>4</v>
      </c>
      <c r="C43" s="17">
        <v>6</v>
      </c>
      <c r="D43" s="18" t="s">
        <v>7</v>
      </c>
      <c r="E43" s="19" t="s">
        <v>9</v>
      </c>
      <c r="I43" s="128" t="s">
        <v>70</v>
      </c>
      <c r="J43" s="129"/>
      <c r="K43" s="129"/>
      <c r="L43" s="51"/>
      <c r="M43" s="51"/>
      <c r="N43" s="52"/>
    </row>
    <row r="44" spans="1:17" ht="19.5" thickBot="1">
      <c r="B44" s="15" t="s">
        <v>3</v>
      </c>
      <c r="C44" s="38"/>
      <c r="D44" s="39"/>
      <c r="E44" s="40"/>
      <c r="I44" s="117" t="s">
        <v>71</v>
      </c>
      <c r="J44" s="118"/>
      <c r="K44" s="118"/>
      <c r="L44" s="55">
        <f>ABS(C45-L43)</f>
        <v>0</v>
      </c>
      <c r="M44" s="55"/>
      <c r="N44" s="56"/>
    </row>
    <row r="45" spans="1:17" ht="18.75">
      <c r="B45" s="13" t="s">
        <v>6</v>
      </c>
      <c r="C45" s="41">
        <f>(C44/(E43+(C43*60)))*3.6</f>
        <v>0</v>
      </c>
      <c r="D45" s="42"/>
      <c r="E45" s="43"/>
    </row>
    <row r="46" spans="1:17" ht="19.5" thickBot="1">
      <c r="B46" s="14" t="s">
        <v>5</v>
      </c>
      <c r="C46" s="44">
        <f>C45/$H$1</f>
        <v>0</v>
      </c>
      <c r="D46" s="45"/>
      <c r="E46" s="46"/>
    </row>
    <row r="47" spans="1:17" ht="15.75" thickBot="1"/>
    <row r="48" spans="1:17" ht="19.5" thickBot="1">
      <c r="B48" s="16" t="s">
        <v>4</v>
      </c>
      <c r="C48" s="17">
        <v>2</v>
      </c>
      <c r="D48" s="18" t="s">
        <v>7</v>
      </c>
      <c r="E48" s="19" t="s">
        <v>9</v>
      </c>
      <c r="I48" s="128" t="s">
        <v>70</v>
      </c>
      <c r="J48" s="129"/>
      <c r="K48" s="129"/>
      <c r="L48" s="51"/>
      <c r="M48" s="51"/>
      <c r="N48" s="52"/>
    </row>
    <row r="49" spans="1:14" ht="19.5" thickBot="1">
      <c r="B49" s="15" t="s">
        <v>3</v>
      </c>
      <c r="C49" s="38"/>
      <c r="D49" s="39"/>
      <c r="E49" s="40"/>
      <c r="I49" s="117" t="s">
        <v>71</v>
      </c>
      <c r="J49" s="118"/>
      <c r="K49" s="118"/>
      <c r="L49" s="55">
        <f>ABS(C50-L48)</f>
        <v>0</v>
      </c>
      <c r="M49" s="55"/>
      <c r="N49" s="56"/>
    </row>
    <row r="50" spans="1:14" ht="18.75">
      <c r="B50" s="13" t="s">
        <v>6</v>
      </c>
      <c r="C50" s="41">
        <f>(C49/(E48+(C48*60)))*3.6</f>
        <v>0</v>
      </c>
      <c r="D50" s="42"/>
      <c r="E50" s="43"/>
    </row>
    <row r="51" spans="1:14" ht="19.5" thickBot="1">
      <c r="B51" s="14" t="s">
        <v>5</v>
      </c>
      <c r="C51" s="44">
        <f>C50/$H$1</f>
        <v>0</v>
      </c>
      <c r="D51" s="45"/>
      <c r="E51" s="46"/>
    </row>
    <row r="52" spans="1:14" ht="15.75" thickBot="1"/>
    <row r="53" spans="1:14" ht="30">
      <c r="B53" s="21" t="s">
        <v>87</v>
      </c>
      <c r="C53" s="130">
        <f>(C46+C51)/2</f>
        <v>0</v>
      </c>
      <c r="D53" s="130"/>
      <c r="E53" s="131"/>
      <c r="F53" s="132"/>
      <c r="G53" s="51"/>
      <c r="H53" s="133"/>
      <c r="I53" s="136" t="s">
        <v>89</v>
      </c>
      <c r="J53" s="137"/>
      <c r="K53" s="137"/>
      <c r="L53" s="119">
        <f>(L44+L49)/2</f>
        <v>0</v>
      </c>
      <c r="M53" s="119"/>
      <c r="N53" s="120"/>
    </row>
    <row r="54" spans="1:14" ht="16.5" thickBot="1">
      <c r="B54" s="22" t="s">
        <v>88</v>
      </c>
      <c r="C54" s="121"/>
      <c r="D54" s="122"/>
      <c r="E54" s="123"/>
      <c r="F54" s="134"/>
      <c r="G54" s="125"/>
      <c r="H54" s="135"/>
      <c r="I54" s="124" t="s">
        <v>88</v>
      </c>
      <c r="J54" s="125"/>
      <c r="K54" s="125"/>
      <c r="L54" s="126"/>
      <c r="M54" s="126"/>
      <c r="N54" s="127"/>
    </row>
    <row r="57" spans="1:14" ht="15.75" thickBot="1">
      <c r="A57" s="2">
        <v>41613</v>
      </c>
      <c r="B57" t="s">
        <v>86</v>
      </c>
    </row>
    <row r="58" spans="1:14" ht="19.5" thickBot="1">
      <c r="B58" s="16" t="s">
        <v>4</v>
      </c>
      <c r="C58" s="17">
        <v>2</v>
      </c>
      <c r="D58" s="18" t="s">
        <v>7</v>
      </c>
      <c r="E58" s="19" t="s">
        <v>9</v>
      </c>
      <c r="I58" s="128" t="s">
        <v>70</v>
      </c>
      <c r="J58" s="129"/>
      <c r="K58" s="129"/>
      <c r="L58" s="51"/>
      <c r="M58" s="51"/>
      <c r="N58" s="52"/>
    </row>
    <row r="59" spans="1:14" ht="19.5" thickBot="1">
      <c r="B59" s="15" t="s">
        <v>3</v>
      </c>
      <c r="C59" s="38"/>
      <c r="D59" s="39"/>
      <c r="E59" s="40"/>
      <c r="I59" s="117" t="s">
        <v>71</v>
      </c>
      <c r="J59" s="118"/>
      <c r="K59" s="118"/>
      <c r="L59" s="55">
        <f>ABS(C60-L58)</f>
        <v>0</v>
      </c>
      <c r="M59" s="55"/>
      <c r="N59" s="56"/>
    </row>
    <row r="60" spans="1:14" ht="18.75">
      <c r="B60" s="13" t="s">
        <v>6</v>
      </c>
      <c r="C60" s="41">
        <f>(C59/(E58+(C58*60)))*3.6</f>
        <v>0</v>
      </c>
      <c r="D60" s="42"/>
      <c r="E60" s="43"/>
    </row>
    <row r="61" spans="1:14" ht="19.5" thickBot="1">
      <c r="B61" s="14" t="s">
        <v>5</v>
      </c>
      <c r="C61" s="44">
        <f>C60/$H$1</f>
        <v>0</v>
      </c>
      <c r="D61" s="45"/>
      <c r="E61" s="46"/>
    </row>
    <row r="65" spans="1:30" ht="15.75" thickBot="1">
      <c r="A65" s="2">
        <v>41618</v>
      </c>
      <c r="B65" t="s">
        <v>86</v>
      </c>
    </row>
    <row r="66" spans="1:30" ht="15.75" thickBot="1">
      <c r="R66" s="25" t="s">
        <v>95</v>
      </c>
      <c r="S66" s="139"/>
      <c r="T66" s="140"/>
      <c r="U66" s="140"/>
      <c r="V66" s="141"/>
      <c r="W66" s="140" t="s">
        <v>96</v>
      </c>
      <c r="X66" s="140"/>
      <c r="Y66" s="140"/>
      <c r="Z66" s="139"/>
      <c r="AA66" s="142"/>
      <c r="AB66" s="140"/>
      <c r="AC66" s="140"/>
      <c r="AD66" s="141"/>
    </row>
    <row r="67" spans="1:30" ht="15.75" thickBot="1">
      <c r="S67" s="26"/>
      <c r="T67" s="26"/>
      <c r="U67" s="27"/>
      <c r="Z67" s="26"/>
      <c r="AA67" s="26"/>
      <c r="AB67" s="26"/>
    </row>
    <row r="68" spans="1:30" ht="15.75">
      <c r="R68" s="143" t="s">
        <v>97</v>
      </c>
      <c r="S68" s="145" t="s">
        <v>98</v>
      </c>
      <c r="T68" s="143" t="s">
        <v>99</v>
      </c>
      <c r="U68" s="147" t="s">
        <v>70</v>
      </c>
      <c r="V68" s="148"/>
      <c r="W68" s="149"/>
      <c r="X68" s="150"/>
      <c r="Y68" s="150"/>
      <c r="Z68" s="150"/>
      <c r="AA68" s="150"/>
      <c r="AB68" s="151"/>
      <c r="AC68" s="152" t="s">
        <v>100</v>
      </c>
      <c r="AD68" s="153"/>
    </row>
    <row r="69" spans="1:30" ht="15.75" customHeight="1" thickBot="1">
      <c r="R69" s="144"/>
      <c r="S69" s="146"/>
      <c r="T69" s="144"/>
      <c r="U69" s="28" t="s">
        <v>5</v>
      </c>
      <c r="V69" s="29" t="s">
        <v>6</v>
      </c>
      <c r="W69" s="154" t="s">
        <v>4</v>
      </c>
      <c r="X69" s="155"/>
      <c r="Y69" s="156"/>
      <c r="Z69" s="30" t="s">
        <v>6</v>
      </c>
      <c r="AA69" s="157" t="s">
        <v>5</v>
      </c>
      <c r="AB69" s="158"/>
      <c r="AC69" s="159" t="s">
        <v>101</v>
      </c>
      <c r="AD69" s="160"/>
    </row>
    <row r="70" spans="1:30">
      <c r="R70" s="98">
        <v>1</v>
      </c>
      <c r="S70" s="99"/>
      <c r="T70" s="31" t="s">
        <v>102</v>
      </c>
      <c r="U70" s="73">
        <f>(V70/$H$1)</f>
        <v>0</v>
      </c>
      <c r="V70" s="101"/>
      <c r="W70" s="102"/>
      <c r="X70" s="103" t="s">
        <v>7</v>
      </c>
      <c r="Y70" s="104"/>
      <c r="Z70" s="95" t="e">
        <f>(S70/((W70*60)+Y70))*3.6</f>
        <v>#DIV/0!</v>
      </c>
      <c r="AA70" s="105" t="e">
        <f>(Z70/$H$1)*100</f>
        <v>#DIV/0!</v>
      </c>
      <c r="AB70" s="106"/>
      <c r="AC70" s="161" t="e">
        <f>ABS(Z70-V70)</f>
        <v>#DIV/0!</v>
      </c>
      <c r="AD70" s="162"/>
    </row>
    <row r="71" spans="1:30">
      <c r="R71" s="69"/>
      <c r="S71" s="100"/>
      <c r="T71" s="32"/>
      <c r="U71" s="74"/>
      <c r="V71" s="75"/>
      <c r="W71" s="77"/>
      <c r="X71" s="79"/>
      <c r="Y71" s="81"/>
      <c r="Z71" s="95"/>
      <c r="AA71" s="96"/>
      <c r="AB71" s="97"/>
      <c r="AC71" s="61"/>
      <c r="AD71" s="62"/>
    </row>
    <row r="72" spans="1:30" ht="15" customHeight="1">
      <c r="R72" s="69">
        <v>2</v>
      </c>
      <c r="S72" s="71"/>
      <c r="T72" s="32"/>
      <c r="U72" s="73">
        <f t="shared" ref="U72" si="37">(V72/$H$1)</f>
        <v>0</v>
      </c>
      <c r="V72" s="75"/>
      <c r="W72" s="89"/>
      <c r="X72" s="91" t="s">
        <v>7</v>
      </c>
      <c r="Y72" s="93"/>
      <c r="Z72" s="95" t="e">
        <f>(S72/((W72*60)+Y72))*3.6</f>
        <v>#DIV/0!</v>
      </c>
      <c r="AA72" s="85" t="e">
        <f t="shared" ref="AA72" si="38">(Z72/$H$1)*100</f>
        <v>#DIV/0!</v>
      </c>
      <c r="AB72" s="86"/>
      <c r="AC72" s="61" t="e">
        <f>ABS(Z72-V72)</f>
        <v>#DIV/0!</v>
      </c>
      <c r="AD72" s="62"/>
    </row>
    <row r="73" spans="1:30" ht="15" customHeight="1">
      <c r="R73" s="69"/>
      <c r="S73" s="100"/>
      <c r="T73" s="32"/>
      <c r="U73" s="74"/>
      <c r="V73" s="75"/>
      <c r="W73" s="90"/>
      <c r="X73" s="92"/>
      <c r="Y73" s="94"/>
      <c r="Z73" s="95"/>
      <c r="AA73" s="96"/>
      <c r="AB73" s="97"/>
      <c r="AC73" s="61"/>
      <c r="AD73" s="62"/>
    </row>
    <row r="74" spans="1:30" ht="15" customHeight="1">
      <c r="R74" s="69">
        <v>3</v>
      </c>
      <c r="S74" s="71"/>
      <c r="T74" s="32"/>
      <c r="U74" s="73">
        <f t="shared" ref="U74" si="39">(V74/$H$1)</f>
        <v>0</v>
      </c>
      <c r="V74" s="75"/>
      <c r="W74" s="77"/>
      <c r="X74" s="79" t="s">
        <v>7</v>
      </c>
      <c r="Y74" s="81"/>
      <c r="Z74" s="83" t="e">
        <f>(S74/((W74*60)+Y74))*3.6</f>
        <v>#DIV/0!</v>
      </c>
      <c r="AA74" s="85" t="e">
        <f t="shared" ref="AA74" si="40">(Z74/$H$1)*100</f>
        <v>#DIV/0!</v>
      </c>
      <c r="AB74" s="86"/>
      <c r="AC74" s="61" t="e">
        <f>ABS(Z74-V74)</f>
        <v>#DIV/0!</v>
      </c>
      <c r="AD74" s="62"/>
    </row>
    <row r="75" spans="1:30" ht="15.75" customHeight="1" thickBot="1">
      <c r="R75" s="70"/>
      <c r="S75" s="72"/>
      <c r="T75" s="33"/>
      <c r="U75" s="74"/>
      <c r="V75" s="76"/>
      <c r="W75" s="78"/>
      <c r="X75" s="80"/>
      <c r="Y75" s="82"/>
      <c r="Z75" s="84"/>
      <c r="AA75" s="87"/>
      <c r="AB75" s="88"/>
      <c r="AC75" s="63"/>
      <c r="AD75" s="64"/>
    </row>
    <row r="76" spans="1:30" ht="26.25">
      <c r="Z76" s="34" t="s">
        <v>103</v>
      </c>
      <c r="AA76" s="65" t="e">
        <f>AVERAGE(AA70:AA75)</f>
        <v>#DIV/0!</v>
      </c>
      <c r="AB76" s="66"/>
      <c r="AC76" s="67" t="e">
        <f>AVERAGE(AC70:AC75)</f>
        <v>#DIV/0!</v>
      </c>
      <c r="AD76" s="68"/>
    </row>
    <row r="77" spans="1:30">
      <c r="Z77" s="35" t="s">
        <v>105</v>
      </c>
      <c r="AA77" s="138"/>
      <c r="AB77" s="138"/>
      <c r="AC77" s="138"/>
      <c r="AD77" s="138"/>
    </row>
    <row r="80" spans="1:30" ht="15.75" thickBot="1">
      <c r="A80" s="2">
        <v>41646</v>
      </c>
    </row>
    <row r="81" spans="1:14" ht="19.5" thickBot="1">
      <c r="B81" s="16" t="s">
        <v>4</v>
      </c>
      <c r="C81" s="17">
        <v>3</v>
      </c>
      <c r="D81" s="18" t="s">
        <v>7</v>
      </c>
      <c r="E81" s="19" t="s">
        <v>10</v>
      </c>
      <c r="I81" s="58" t="s">
        <v>4</v>
      </c>
      <c r="J81" s="59" t="s">
        <v>4</v>
      </c>
      <c r="K81" s="60" t="s">
        <v>4</v>
      </c>
      <c r="L81" s="18">
        <v>3</v>
      </c>
      <c r="M81" s="18" t="s">
        <v>7</v>
      </c>
      <c r="N81" s="19" t="s">
        <v>44</v>
      </c>
    </row>
    <row r="82" spans="1:14" ht="18.75">
      <c r="B82" s="15" t="s">
        <v>3</v>
      </c>
      <c r="C82" s="38">
        <v>750</v>
      </c>
      <c r="D82" s="39"/>
      <c r="E82" s="40"/>
      <c r="I82" s="38" t="s">
        <v>3</v>
      </c>
      <c r="J82" s="39" t="s">
        <v>3</v>
      </c>
      <c r="K82" s="40" t="s">
        <v>3</v>
      </c>
      <c r="L82" s="53">
        <v>600</v>
      </c>
      <c r="M82" s="39"/>
      <c r="N82" s="40"/>
    </row>
    <row r="83" spans="1:14" ht="18.75">
      <c r="A83" s="179"/>
      <c r="B83" s="175" t="s">
        <v>6</v>
      </c>
      <c r="C83" s="176">
        <f>(C82/(E81+(C81*60)))*3.6</f>
        <v>12.442396313364055</v>
      </c>
      <c r="D83" s="177"/>
      <c r="E83" s="178"/>
      <c r="F83" s="179"/>
      <c r="G83" s="179"/>
      <c r="H83" s="179"/>
      <c r="I83" s="110" t="s">
        <v>6</v>
      </c>
      <c r="J83" s="111" t="s">
        <v>6</v>
      </c>
      <c r="K83" s="112" t="s">
        <v>6</v>
      </c>
      <c r="L83" s="180">
        <f>(L82/(N81+(L81*60)))*3.6</f>
        <v>10.536585365853659</v>
      </c>
      <c r="M83" s="177"/>
      <c r="N83" s="178"/>
    </row>
    <row r="84" spans="1:14" ht="19.5" thickBot="1">
      <c r="B84" s="14" t="s">
        <v>5</v>
      </c>
      <c r="C84" s="44">
        <f>C83/$H$1</f>
        <v>0.99539170506912444</v>
      </c>
      <c r="D84" s="45"/>
      <c r="E84" s="46"/>
      <c r="I84" s="54" t="s">
        <v>5</v>
      </c>
      <c r="J84" s="55" t="s">
        <v>5</v>
      </c>
      <c r="K84" s="56" t="s">
        <v>5</v>
      </c>
      <c r="L84" s="57">
        <f>L83/$H$1</f>
        <v>0.84292682926829277</v>
      </c>
      <c r="M84" s="45"/>
      <c r="N84" s="46"/>
    </row>
    <row r="85" spans="1:14" ht="15.75" thickBot="1"/>
    <row r="86" spans="1:14" ht="19.5" thickBot="1">
      <c r="B86" s="16" t="s">
        <v>4</v>
      </c>
      <c r="C86" s="17">
        <v>2</v>
      </c>
      <c r="D86" s="18" t="s">
        <v>7</v>
      </c>
      <c r="E86" s="19" t="s">
        <v>184</v>
      </c>
      <c r="I86" s="47" t="s">
        <v>4</v>
      </c>
      <c r="J86" s="48" t="s">
        <v>4</v>
      </c>
      <c r="K86" s="49" t="s">
        <v>4</v>
      </c>
      <c r="L86" s="18">
        <v>3</v>
      </c>
      <c r="M86" s="18" t="s">
        <v>7</v>
      </c>
      <c r="N86" s="19" t="s">
        <v>185</v>
      </c>
    </row>
    <row r="87" spans="1:14" ht="18.75">
      <c r="B87" s="15" t="s">
        <v>3</v>
      </c>
      <c r="C87" s="38">
        <v>450</v>
      </c>
      <c r="D87" s="39"/>
      <c r="E87" s="40"/>
      <c r="I87" s="50" t="s">
        <v>3</v>
      </c>
      <c r="J87" s="51" t="s">
        <v>3</v>
      </c>
      <c r="K87" s="52" t="s">
        <v>3</v>
      </c>
      <c r="L87" s="53">
        <v>600</v>
      </c>
      <c r="M87" s="39"/>
      <c r="N87" s="40"/>
    </row>
    <row r="88" spans="1:14" ht="18.75">
      <c r="A88" s="179"/>
      <c r="B88" s="175" t="s">
        <v>6</v>
      </c>
      <c r="C88" s="176">
        <f>(C87/(E86+(C86*60)))*3.6</f>
        <v>12.366412213740459</v>
      </c>
      <c r="D88" s="177"/>
      <c r="E88" s="178"/>
      <c r="F88" s="179"/>
      <c r="G88" s="179"/>
      <c r="H88" s="179"/>
      <c r="I88" s="110" t="s">
        <v>6</v>
      </c>
      <c r="J88" s="111" t="s">
        <v>6</v>
      </c>
      <c r="K88" s="112" t="s">
        <v>6</v>
      </c>
      <c r="L88" s="180">
        <f>(L87/(N86+(L86*60)))*3.6</f>
        <v>10.8</v>
      </c>
      <c r="M88" s="177"/>
      <c r="N88" s="178"/>
    </row>
    <row r="89" spans="1:14" ht="19.5" thickBot="1">
      <c r="B89" s="14" t="s">
        <v>5</v>
      </c>
      <c r="C89" s="44">
        <f>C88/$H$1</f>
        <v>0.98931297709923671</v>
      </c>
      <c r="D89" s="45"/>
      <c r="E89" s="46"/>
      <c r="I89" s="54" t="s">
        <v>5</v>
      </c>
      <c r="J89" s="55" t="s">
        <v>5</v>
      </c>
      <c r="K89" s="56" t="s">
        <v>5</v>
      </c>
      <c r="L89" s="57">
        <f>L88/$H$1</f>
        <v>0.8640000000000001</v>
      </c>
      <c r="M89" s="45"/>
      <c r="N89" s="46"/>
    </row>
    <row r="90" spans="1:14" ht="15.75" thickBot="1"/>
    <row r="91" spans="1:14" ht="19.5" thickBot="1">
      <c r="B91" s="16" t="s">
        <v>4</v>
      </c>
      <c r="C91" s="17">
        <v>3</v>
      </c>
      <c r="D91" s="18" t="s">
        <v>7</v>
      </c>
      <c r="E91" s="19" t="s">
        <v>13</v>
      </c>
    </row>
    <row r="92" spans="1:14" ht="18.75">
      <c r="B92" s="15" t="s">
        <v>3</v>
      </c>
      <c r="C92" s="38">
        <v>750</v>
      </c>
      <c r="D92" s="39"/>
      <c r="E92" s="40"/>
    </row>
    <row r="93" spans="1:14" ht="18.75">
      <c r="A93" s="179"/>
      <c r="B93" s="175" t="s">
        <v>6</v>
      </c>
      <c r="C93" s="176">
        <f>(C92/(E91+(C91*60)))*3.6</f>
        <v>12.558139534883722</v>
      </c>
      <c r="D93" s="177"/>
      <c r="E93" s="178"/>
      <c r="F93" s="179"/>
      <c r="G93" s="179"/>
      <c r="H93" s="179"/>
      <c r="I93" s="179"/>
      <c r="J93" s="179"/>
      <c r="K93" s="179"/>
      <c r="L93" s="179"/>
      <c r="M93" s="179"/>
      <c r="N93" s="179"/>
    </row>
    <row r="94" spans="1:14" ht="19.5" thickBot="1">
      <c r="B94" s="14" t="s">
        <v>5</v>
      </c>
      <c r="C94" s="44">
        <f>C93/$H$1</f>
        <v>1.0046511627906978</v>
      </c>
      <c r="D94" s="45"/>
      <c r="E94" s="46"/>
    </row>
  </sheetData>
  <mergeCells count="187">
    <mergeCell ref="AA77:AB77"/>
    <mergeCell ref="AC77:AD77"/>
    <mergeCell ref="I58:K58"/>
    <mergeCell ref="L58:N58"/>
    <mergeCell ref="C59:E59"/>
    <mergeCell ref="I59:K59"/>
    <mergeCell ref="L59:N59"/>
    <mergeCell ref="C60:E60"/>
    <mergeCell ref="C61:E61"/>
    <mergeCell ref="S66:V66"/>
    <mergeCell ref="W66:Z66"/>
    <mergeCell ref="AA66:AD66"/>
    <mergeCell ref="R68:R69"/>
    <mergeCell ref="S68:S69"/>
    <mergeCell ref="T68:T69"/>
    <mergeCell ref="U68:V68"/>
    <mergeCell ref="W68:AB68"/>
    <mergeCell ref="AC68:AD68"/>
    <mergeCell ref="W69:Y69"/>
    <mergeCell ref="AA69:AB69"/>
    <mergeCell ref="AC69:AD69"/>
    <mergeCell ref="AC70:AD71"/>
    <mergeCell ref="R72:R73"/>
    <mergeCell ref="S72:S73"/>
    <mergeCell ref="L53:N53"/>
    <mergeCell ref="C54:E54"/>
    <mergeCell ref="I54:K54"/>
    <mergeCell ref="L54:N54"/>
    <mergeCell ref="C39:E39"/>
    <mergeCell ref="I36:K36"/>
    <mergeCell ref="L36:N36"/>
    <mergeCell ref="I37:K37"/>
    <mergeCell ref="L37:N37"/>
    <mergeCell ref="C50:E50"/>
    <mergeCell ref="C51:E51"/>
    <mergeCell ref="C53:E53"/>
    <mergeCell ref="F53:H54"/>
    <mergeCell ref="I53:K53"/>
    <mergeCell ref="C46:E46"/>
    <mergeCell ref="I48:K48"/>
    <mergeCell ref="L48:N48"/>
    <mergeCell ref="C49:E49"/>
    <mergeCell ref="I49:K49"/>
    <mergeCell ref="L49:N49"/>
    <mergeCell ref="C45:E45"/>
    <mergeCell ref="I43:K43"/>
    <mergeCell ref="L43:N43"/>
    <mergeCell ref="C44:E44"/>
    <mergeCell ref="A31:A34"/>
    <mergeCell ref="C31:E31"/>
    <mergeCell ref="F31:H31"/>
    <mergeCell ref="I31:K31"/>
    <mergeCell ref="L31:N31"/>
    <mergeCell ref="O31:Q31"/>
    <mergeCell ref="C33:E33"/>
    <mergeCell ref="F33:H33"/>
    <mergeCell ref="I33:K33"/>
    <mergeCell ref="L33:N33"/>
    <mergeCell ref="O33:Q33"/>
    <mergeCell ref="C34:E34"/>
    <mergeCell ref="F34:H34"/>
    <mergeCell ref="I34:K34"/>
    <mergeCell ref="L34:N34"/>
    <mergeCell ref="O34:Q34"/>
    <mergeCell ref="I44:K44"/>
    <mergeCell ref="L44:N44"/>
    <mergeCell ref="C37:E37"/>
    <mergeCell ref="C38:E38"/>
    <mergeCell ref="O26:Q26"/>
    <mergeCell ref="C28:E28"/>
    <mergeCell ref="F28:H28"/>
    <mergeCell ref="I28:K28"/>
    <mergeCell ref="L28:N28"/>
    <mergeCell ref="O28:Q28"/>
    <mergeCell ref="O29:Q29"/>
    <mergeCell ref="A26:A29"/>
    <mergeCell ref="C26:E26"/>
    <mergeCell ref="F26:H26"/>
    <mergeCell ref="I26:K26"/>
    <mergeCell ref="L26:N26"/>
    <mergeCell ref="C29:E29"/>
    <mergeCell ref="F29:H29"/>
    <mergeCell ref="I29:K29"/>
    <mergeCell ref="L29:N29"/>
    <mergeCell ref="C20:E20"/>
    <mergeCell ref="C21:E21"/>
    <mergeCell ref="C22:E22"/>
    <mergeCell ref="O16:Q16"/>
    <mergeCell ref="C17:E17"/>
    <mergeCell ref="F17:H17"/>
    <mergeCell ref="I17:K17"/>
    <mergeCell ref="L17:N17"/>
    <mergeCell ref="O17:Q17"/>
    <mergeCell ref="A14:A17"/>
    <mergeCell ref="C14:E14"/>
    <mergeCell ref="F14:H14"/>
    <mergeCell ref="I14:K14"/>
    <mergeCell ref="L14:N14"/>
    <mergeCell ref="O12:Q12"/>
    <mergeCell ref="O14:Q14"/>
    <mergeCell ref="C16:E16"/>
    <mergeCell ref="F16:H16"/>
    <mergeCell ref="I16:K16"/>
    <mergeCell ref="L16:N16"/>
    <mergeCell ref="A9:A12"/>
    <mergeCell ref="C9:E9"/>
    <mergeCell ref="F9:H9"/>
    <mergeCell ref="I9:K9"/>
    <mergeCell ref="L9:N9"/>
    <mergeCell ref="C12:E12"/>
    <mergeCell ref="F12:H12"/>
    <mergeCell ref="I12:K12"/>
    <mergeCell ref="L12:N12"/>
    <mergeCell ref="O7:Q7"/>
    <mergeCell ref="O9:Q9"/>
    <mergeCell ref="C11:E11"/>
    <mergeCell ref="F11:H11"/>
    <mergeCell ref="I11:K11"/>
    <mergeCell ref="L11:N11"/>
    <mergeCell ref="O11:Q11"/>
    <mergeCell ref="A4:A7"/>
    <mergeCell ref="C4:E4"/>
    <mergeCell ref="F4:H4"/>
    <mergeCell ref="I4:K4"/>
    <mergeCell ref="L4:N4"/>
    <mergeCell ref="C7:E7"/>
    <mergeCell ref="F7:H7"/>
    <mergeCell ref="I7:K7"/>
    <mergeCell ref="L7:N7"/>
    <mergeCell ref="O4:Q4"/>
    <mergeCell ref="C6:E6"/>
    <mergeCell ref="F6:H6"/>
    <mergeCell ref="I6:K6"/>
    <mergeCell ref="L6:N6"/>
    <mergeCell ref="O6:Q6"/>
    <mergeCell ref="U72:U73"/>
    <mergeCell ref="V72:V73"/>
    <mergeCell ref="W72:W73"/>
    <mergeCell ref="X72:X73"/>
    <mergeCell ref="Y72:Y73"/>
    <mergeCell ref="Z72:Z73"/>
    <mergeCell ref="AA72:AB73"/>
    <mergeCell ref="AC72:AD73"/>
    <mergeCell ref="R70:R71"/>
    <mergeCell ref="S70:S71"/>
    <mergeCell ref="U70:U71"/>
    <mergeCell ref="V70:V71"/>
    <mergeCell ref="W70:W71"/>
    <mergeCell ref="X70:X71"/>
    <mergeCell ref="Y70:Y71"/>
    <mergeCell ref="Z70:Z71"/>
    <mergeCell ref="AA70:AB71"/>
    <mergeCell ref="AC74:AD75"/>
    <mergeCell ref="AA76:AB76"/>
    <mergeCell ref="AC76:AD76"/>
    <mergeCell ref="R74:R75"/>
    <mergeCell ref="S74:S75"/>
    <mergeCell ref="U74:U75"/>
    <mergeCell ref="V74:V75"/>
    <mergeCell ref="W74:W75"/>
    <mergeCell ref="X74:X75"/>
    <mergeCell ref="Y74:Y75"/>
    <mergeCell ref="Z74:Z75"/>
    <mergeCell ref="AA74:AB75"/>
    <mergeCell ref="I81:K81"/>
    <mergeCell ref="C82:E82"/>
    <mergeCell ref="I82:K82"/>
    <mergeCell ref="L82:N82"/>
    <mergeCell ref="C83:E83"/>
    <mergeCell ref="I83:K83"/>
    <mergeCell ref="L83:N83"/>
    <mergeCell ref="C84:E84"/>
    <mergeCell ref="I84:K84"/>
    <mergeCell ref="L84:N84"/>
    <mergeCell ref="C92:E92"/>
    <mergeCell ref="C93:E93"/>
    <mergeCell ref="C94:E94"/>
    <mergeCell ref="I86:K86"/>
    <mergeCell ref="C87:E87"/>
    <mergeCell ref="I87:K87"/>
    <mergeCell ref="L87:N87"/>
    <mergeCell ref="C88:E88"/>
    <mergeCell ref="I88:K88"/>
    <mergeCell ref="L88:N88"/>
    <mergeCell ref="C89:E89"/>
    <mergeCell ref="I89:K89"/>
    <mergeCell ref="L89:N89"/>
  </mergeCells>
  <pageMargins left="0.7" right="0.7" top="0.75" bottom="0.75" header="0.3" footer="0.3"/>
  <pageSetup paperSize="0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dimension ref="A1:AD94"/>
  <sheetViews>
    <sheetView topLeftCell="A68" workbookViewId="0">
      <selection activeCell="C93" sqref="C93:E93"/>
    </sheetView>
  </sheetViews>
  <sheetFormatPr baseColWidth="10" defaultRowHeight="15"/>
  <cols>
    <col min="3" max="3" width="4.7109375" customWidth="1"/>
    <col min="4" max="4" width="1.7109375" customWidth="1"/>
    <col min="5" max="6" width="4.7109375" customWidth="1"/>
    <col min="7" max="7" width="1.7109375" customWidth="1"/>
    <col min="8" max="9" width="4.7109375" customWidth="1"/>
    <col min="10" max="10" width="1.7109375" customWidth="1"/>
    <col min="11" max="12" width="4.7109375" customWidth="1"/>
    <col min="13" max="13" width="1.7109375" customWidth="1"/>
    <col min="14" max="15" width="4.7109375" customWidth="1"/>
    <col min="16" max="16" width="1.7109375" customWidth="1"/>
    <col min="17" max="17" width="4.7109375" customWidth="1"/>
    <col min="23" max="23" width="4.7109375" customWidth="1"/>
    <col min="24" max="24" width="1.7109375" customWidth="1"/>
    <col min="25" max="25" width="4.7109375" customWidth="1"/>
  </cols>
  <sheetData>
    <row r="1" spans="1:18">
      <c r="A1" t="s">
        <v>40</v>
      </c>
      <c r="B1" t="s">
        <v>41</v>
      </c>
      <c r="F1" t="s">
        <v>2</v>
      </c>
      <c r="G1" t="s">
        <v>7</v>
      </c>
      <c r="H1">
        <v>13</v>
      </c>
    </row>
    <row r="3" spans="1:18" ht="15.75" thickBot="1">
      <c r="A3" s="2">
        <v>41597</v>
      </c>
    </row>
    <row r="4" spans="1:18" ht="15.75" thickBot="1">
      <c r="A4" s="113">
        <v>0.85</v>
      </c>
      <c r="B4" s="3" t="s">
        <v>3</v>
      </c>
      <c r="C4" s="58">
        <v>100</v>
      </c>
      <c r="D4" s="59"/>
      <c r="E4" s="60"/>
      <c r="F4" s="58">
        <v>100</v>
      </c>
      <c r="G4" s="59"/>
      <c r="H4" s="60"/>
      <c r="I4" s="58">
        <v>100</v>
      </c>
      <c r="J4" s="59"/>
      <c r="K4" s="60"/>
      <c r="L4" s="58">
        <v>100</v>
      </c>
      <c r="M4" s="59"/>
      <c r="N4" s="60"/>
      <c r="O4" s="58">
        <v>100</v>
      </c>
      <c r="P4" s="59"/>
      <c r="Q4" s="60"/>
    </row>
    <row r="5" spans="1:18">
      <c r="A5" s="114"/>
      <c r="B5" s="4" t="s">
        <v>4</v>
      </c>
      <c r="C5" s="7">
        <v>0</v>
      </c>
      <c r="D5" s="8" t="s">
        <v>7</v>
      </c>
      <c r="E5" s="9" t="s">
        <v>12</v>
      </c>
      <c r="F5" s="7">
        <v>0</v>
      </c>
      <c r="G5" s="8" t="s">
        <v>7</v>
      </c>
      <c r="H5" s="9" t="s">
        <v>18</v>
      </c>
      <c r="I5" s="7">
        <v>0</v>
      </c>
      <c r="J5" s="8" t="s">
        <v>7</v>
      </c>
      <c r="K5" s="9" t="s">
        <v>29</v>
      </c>
      <c r="L5" s="7">
        <v>0</v>
      </c>
      <c r="M5" s="8" t="s">
        <v>7</v>
      </c>
      <c r="N5" s="9" t="s">
        <v>29</v>
      </c>
      <c r="O5" s="7">
        <v>0</v>
      </c>
      <c r="P5" s="8" t="s">
        <v>7</v>
      </c>
      <c r="Q5" s="9" t="s">
        <v>34</v>
      </c>
    </row>
    <row r="6" spans="1:18">
      <c r="A6" s="115"/>
      <c r="B6" s="6" t="s">
        <v>6</v>
      </c>
      <c r="C6" s="110">
        <f>(C4/(E5+(60*C5)))*3.6</f>
        <v>11.25</v>
      </c>
      <c r="D6" s="111"/>
      <c r="E6" s="112"/>
      <c r="F6" s="110">
        <f t="shared" ref="F6" si="0">(F4/(H5+(60*F5)))*3.6</f>
        <v>12.413793103448276</v>
      </c>
      <c r="G6" s="111"/>
      <c r="H6" s="112"/>
      <c r="I6" s="110">
        <f t="shared" ref="I6" si="1">(I4/(K5+(60*I5)))*3.6</f>
        <v>11.612903225806452</v>
      </c>
      <c r="J6" s="111"/>
      <c r="K6" s="112"/>
      <c r="L6" s="110">
        <f t="shared" ref="L6" si="2">(L4/(N5+(60*L5)))*3.6</f>
        <v>11.612903225806452</v>
      </c>
      <c r="M6" s="111"/>
      <c r="N6" s="112"/>
      <c r="O6" s="110">
        <f t="shared" ref="O6" si="3">(O4/(Q5+(60*O5)))*3.6</f>
        <v>12</v>
      </c>
      <c r="P6" s="111"/>
      <c r="Q6" s="112"/>
    </row>
    <row r="7" spans="1:18" ht="15.75" thickBot="1">
      <c r="A7" s="116"/>
      <c r="B7" s="5" t="s">
        <v>5</v>
      </c>
      <c r="C7" s="107">
        <f>C6/$H$1</f>
        <v>0.86538461538461542</v>
      </c>
      <c r="D7" s="108"/>
      <c r="E7" s="109"/>
      <c r="F7" s="107">
        <f t="shared" ref="F7" si="4">F6/$H$1</f>
        <v>0.95490716180371349</v>
      </c>
      <c r="G7" s="108"/>
      <c r="H7" s="109"/>
      <c r="I7" s="107">
        <f t="shared" ref="I7" si="5">I6/$H$1</f>
        <v>0.89330024813895781</v>
      </c>
      <c r="J7" s="108"/>
      <c r="K7" s="109"/>
      <c r="L7" s="107">
        <f t="shared" ref="L7" si="6">L6/$H$1</f>
        <v>0.89330024813895781</v>
      </c>
      <c r="M7" s="108"/>
      <c r="N7" s="109"/>
      <c r="O7" s="107">
        <f t="shared" ref="O7" si="7">O6/$H$1</f>
        <v>0.92307692307692313</v>
      </c>
      <c r="P7" s="108"/>
      <c r="Q7" s="109"/>
    </row>
    <row r="8" spans="1:18" ht="21.75" thickBot="1">
      <c r="A8" s="1"/>
    </row>
    <row r="9" spans="1:18" ht="15.75" customHeight="1" thickBot="1">
      <c r="A9" s="113">
        <v>1</v>
      </c>
      <c r="B9" s="3" t="s">
        <v>3</v>
      </c>
      <c r="C9" s="58">
        <v>100</v>
      </c>
      <c r="D9" s="59"/>
      <c r="E9" s="60"/>
      <c r="F9" s="58">
        <v>100</v>
      </c>
      <c r="G9" s="59"/>
      <c r="H9" s="60"/>
      <c r="I9" s="58">
        <v>100</v>
      </c>
      <c r="J9" s="59"/>
      <c r="K9" s="60"/>
      <c r="L9" s="58">
        <v>100</v>
      </c>
      <c r="M9" s="59"/>
      <c r="N9" s="60"/>
      <c r="O9" s="58">
        <v>100</v>
      </c>
      <c r="P9" s="59"/>
      <c r="Q9" s="60"/>
      <c r="R9" s="10"/>
    </row>
    <row r="10" spans="1:18" ht="15" customHeight="1">
      <c r="A10" s="114"/>
      <c r="B10" s="4" t="s">
        <v>4</v>
      </c>
      <c r="C10" s="7">
        <v>0</v>
      </c>
      <c r="D10" s="8" t="s">
        <v>7</v>
      </c>
      <c r="E10" s="9" t="s">
        <v>42</v>
      </c>
      <c r="F10" s="7">
        <v>0</v>
      </c>
      <c r="G10" s="8" t="s">
        <v>7</v>
      </c>
      <c r="H10" s="9" t="s">
        <v>43</v>
      </c>
      <c r="I10" s="7">
        <v>0</v>
      </c>
      <c r="J10" s="8" t="s">
        <v>7</v>
      </c>
      <c r="K10" s="9" t="s">
        <v>42</v>
      </c>
      <c r="L10" s="7">
        <v>0</v>
      </c>
      <c r="M10" s="8" t="s">
        <v>7</v>
      </c>
      <c r="N10" s="9" t="s">
        <v>44</v>
      </c>
      <c r="O10" s="7">
        <v>0</v>
      </c>
      <c r="P10" s="8" t="s">
        <v>7</v>
      </c>
      <c r="Q10" s="9" t="s">
        <v>45</v>
      </c>
    </row>
    <row r="11" spans="1:18" ht="15.75" customHeight="1">
      <c r="A11" s="115"/>
      <c r="B11" s="6" t="s">
        <v>6</v>
      </c>
      <c r="C11" s="110">
        <f>(C9/(E10+(60*C10)))*3.6</f>
        <v>13.333333333333334</v>
      </c>
      <c r="D11" s="111"/>
      <c r="E11" s="112"/>
      <c r="F11" s="110">
        <f t="shared" ref="F11" si="8">(F9/(H10+(60*F10)))*3.6</f>
        <v>15.000000000000002</v>
      </c>
      <c r="G11" s="111"/>
      <c r="H11" s="112"/>
      <c r="I11" s="110">
        <f t="shared" ref="I11" si="9">(I9/(K10+(60*I10)))*3.6</f>
        <v>13.333333333333334</v>
      </c>
      <c r="J11" s="111"/>
      <c r="K11" s="112"/>
      <c r="L11" s="110">
        <f t="shared" ref="L11" si="10">(L9/(N10+(60*L10)))*3.6</f>
        <v>14.4</v>
      </c>
      <c r="M11" s="111"/>
      <c r="N11" s="112"/>
      <c r="O11" s="110">
        <f t="shared" ref="O11" si="11">(O9/(Q10+(60*O10)))*3.6</f>
        <v>15.652173913043478</v>
      </c>
      <c r="P11" s="111"/>
      <c r="Q11" s="112"/>
    </row>
    <row r="12" spans="1:18" ht="15.75" customHeight="1" thickBot="1">
      <c r="A12" s="116"/>
      <c r="B12" s="5" t="s">
        <v>5</v>
      </c>
      <c r="C12" s="107">
        <f>C11/$H$1</f>
        <v>1.0256410256410258</v>
      </c>
      <c r="D12" s="108"/>
      <c r="E12" s="109"/>
      <c r="F12" s="107">
        <f t="shared" ref="F12" si="12">F11/$H$1</f>
        <v>1.153846153846154</v>
      </c>
      <c r="G12" s="108"/>
      <c r="H12" s="109"/>
      <c r="I12" s="107">
        <f t="shared" ref="I12" si="13">I11/$H$1</f>
        <v>1.0256410256410258</v>
      </c>
      <c r="J12" s="108"/>
      <c r="K12" s="109"/>
      <c r="L12" s="107">
        <f t="shared" ref="L12" si="14">L11/$H$1</f>
        <v>1.1076923076923078</v>
      </c>
      <c r="M12" s="108"/>
      <c r="N12" s="109"/>
      <c r="O12" s="107">
        <f t="shared" ref="O12" si="15">O11/$H$1</f>
        <v>1.2040133779264215</v>
      </c>
      <c r="P12" s="108"/>
      <c r="Q12" s="109"/>
    </row>
    <row r="13" spans="1:18" ht="21.75" thickBot="1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</row>
    <row r="14" spans="1:18" ht="15.75" thickBot="1">
      <c r="A14" s="113">
        <v>1.1499999999999999</v>
      </c>
      <c r="B14" s="3" t="s">
        <v>3</v>
      </c>
      <c r="C14" s="58">
        <v>100</v>
      </c>
      <c r="D14" s="59"/>
      <c r="E14" s="60"/>
      <c r="F14" s="58">
        <v>100</v>
      </c>
      <c r="G14" s="59"/>
      <c r="H14" s="60"/>
      <c r="I14" s="58">
        <v>100</v>
      </c>
      <c r="J14" s="59"/>
      <c r="K14" s="60"/>
      <c r="L14" s="58">
        <v>100</v>
      </c>
      <c r="M14" s="59"/>
      <c r="N14" s="60"/>
      <c r="O14" s="58">
        <v>100</v>
      </c>
      <c r="P14" s="59"/>
      <c r="Q14" s="60"/>
    </row>
    <row r="15" spans="1:18">
      <c r="A15" s="114"/>
      <c r="B15" s="4" t="s">
        <v>4</v>
      </c>
      <c r="C15" s="7"/>
      <c r="D15" s="8" t="s">
        <v>7</v>
      </c>
      <c r="E15" s="9"/>
      <c r="F15" s="7"/>
      <c r="G15" s="8" t="s">
        <v>7</v>
      </c>
      <c r="H15" s="9"/>
      <c r="I15" s="7"/>
      <c r="J15" s="8" t="s">
        <v>7</v>
      </c>
      <c r="K15" s="9"/>
      <c r="L15" s="7"/>
      <c r="M15" s="8" t="s">
        <v>7</v>
      </c>
      <c r="N15" s="9"/>
      <c r="O15" s="7"/>
      <c r="P15" s="8" t="s">
        <v>7</v>
      </c>
      <c r="Q15" s="9"/>
    </row>
    <row r="16" spans="1:18">
      <c r="A16" s="115"/>
      <c r="B16" s="6" t="s">
        <v>6</v>
      </c>
      <c r="C16" s="110" t="e">
        <f>(C14/(E15+(60*C15)))*3.6</f>
        <v>#DIV/0!</v>
      </c>
      <c r="D16" s="111"/>
      <c r="E16" s="112"/>
      <c r="F16" s="110" t="e">
        <f t="shared" ref="F16" si="16">(F14/(H15+(60*F15)))*3.6</f>
        <v>#DIV/0!</v>
      </c>
      <c r="G16" s="111"/>
      <c r="H16" s="112"/>
      <c r="I16" s="110" t="e">
        <f t="shared" ref="I16" si="17">(I14/(K15+(60*I15)))*3.6</f>
        <v>#DIV/0!</v>
      </c>
      <c r="J16" s="111"/>
      <c r="K16" s="112"/>
      <c r="L16" s="110" t="e">
        <f t="shared" ref="L16" si="18">(L14/(N15+(60*L15)))*3.6</f>
        <v>#DIV/0!</v>
      </c>
      <c r="M16" s="111"/>
      <c r="N16" s="112"/>
      <c r="O16" s="110" t="e">
        <f t="shared" ref="O16" si="19">(O14/(Q15+(60*O15)))*3.6</f>
        <v>#DIV/0!</v>
      </c>
      <c r="P16" s="111"/>
      <c r="Q16" s="112"/>
    </row>
    <row r="17" spans="1:17" ht="15.75" thickBot="1">
      <c r="A17" s="116"/>
      <c r="B17" s="5" t="s">
        <v>5</v>
      </c>
      <c r="C17" s="107" t="e">
        <f>C16/$H$1</f>
        <v>#DIV/0!</v>
      </c>
      <c r="D17" s="108"/>
      <c r="E17" s="109"/>
      <c r="F17" s="107" t="e">
        <f t="shared" ref="F17" si="20">F16/$H$1</f>
        <v>#DIV/0!</v>
      </c>
      <c r="G17" s="108"/>
      <c r="H17" s="109"/>
      <c r="I17" s="107" t="e">
        <f t="shared" ref="I17" si="21">I16/$H$1</f>
        <v>#DIV/0!</v>
      </c>
      <c r="J17" s="108"/>
      <c r="K17" s="109"/>
      <c r="L17" s="107" t="e">
        <f t="shared" ref="L17" si="22">L16/$H$1</f>
        <v>#DIV/0!</v>
      </c>
      <c r="M17" s="108"/>
      <c r="N17" s="109"/>
      <c r="O17" s="107" t="e">
        <f t="shared" ref="O17" si="23">O16/$H$1</f>
        <v>#DIV/0!</v>
      </c>
      <c r="P17" s="108"/>
      <c r="Q17" s="109"/>
    </row>
    <row r="18" spans="1:17" ht="21.75" thickBot="1">
      <c r="A18" s="1"/>
    </row>
    <row r="19" spans="1:17" ht="19.5" thickBot="1">
      <c r="B19" s="16" t="s">
        <v>4</v>
      </c>
      <c r="C19" s="17">
        <v>6</v>
      </c>
      <c r="D19" s="18" t="s">
        <v>7</v>
      </c>
      <c r="E19" s="19" t="s">
        <v>9</v>
      </c>
    </row>
    <row r="20" spans="1:17" ht="18.75">
      <c r="B20" s="15" t="s">
        <v>3</v>
      </c>
      <c r="C20" s="38">
        <v>1125</v>
      </c>
      <c r="D20" s="39"/>
      <c r="E20" s="40"/>
    </row>
    <row r="21" spans="1:17" ht="18.75">
      <c r="B21" s="13" t="s">
        <v>6</v>
      </c>
      <c r="C21" s="41">
        <f>(C20/(E19+(C19*60)))*3.6</f>
        <v>11.25</v>
      </c>
      <c r="D21" s="42"/>
      <c r="E21" s="43"/>
    </row>
    <row r="22" spans="1:17" ht="19.5" thickBot="1">
      <c r="B22" s="14" t="s">
        <v>5</v>
      </c>
      <c r="C22" s="44">
        <f>C21/H1</f>
        <v>0.86538461538461542</v>
      </c>
      <c r="D22" s="45"/>
      <c r="E22" s="46"/>
    </row>
    <row r="25" spans="1:17" ht="15.75" thickBot="1">
      <c r="A25" s="2">
        <v>41604</v>
      </c>
    </row>
    <row r="26" spans="1:17" ht="15.75" thickBot="1">
      <c r="A26" s="113">
        <v>0.85</v>
      </c>
      <c r="B26" s="3" t="s">
        <v>3</v>
      </c>
      <c r="C26" s="58">
        <v>100</v>
      </c>
      <c r="D26" s="59"/>
      <c r="E26" s="60"/>
      <c r="F26" s="58">
        <v>100</v>
      </c>
      <c r="G26" s="59"/>
      <c r="H26" s="60"/>
      <c r="I26" s="58">
        <v>100</v>
      </c>
      <c r="J26" s="59"/>
      <c r="K26" s="60"/>
      <c r="L26" s="58">
        <v>100</v>
      </c>
      <c r="M26" s="59"/>
      <c r="N26" s="60"/>
      <c r="O26" s="58">
        <v>100</v>
      </c>
      <c r="P26" s="59"/>
      <c r="Q26" s="60"/>
    </row>
    <row r="27" spans="1:17">
      <c r="A27" s="114"/>
      <c r="B27" s="4" t="s">
        <v>4</v>
      </c>
      <c r="C27" s="7">
        <v>0</v>
      </c>
      <c r="D27" s="8" t="s">
        <v>7</v>
      </c>
      <c r="E27" s="9" t="s">
        <v>18</v>
      </c>
      <c r="F27" s="7">
        <v>0</v>
      </c>
      <c r="G27" s="8" t="s">
        <v>7</v>
      </c>
      <c r="H27" s="9" t="s">
        <v>29</v>
      </c>
      <c r="I27" s="7">
        <v>0</v>
      </c>
      <c r="J27" s="8" t="s">
        <v>7</v>
      </c>
      <c r="K27" s="9" t="s">
        <v>12</v>
      </c>
      <c r="L27" s="7">
        <v>0</v>
      </c>
      <c r="M27" s="8" t="s">
        <v>7</v>
      </c>
      <c r="N27" s="9" t="s">
        <v>34</v>
      </c>
      <c r="O27" s="7">
        <v>0</v>
      </c>
      <c r="P27" s="8" t="s">
        <v>7</v>
      </c>
      <c r="Q27" s="9" t="s">
        <v>13</v>
      </c>
    </row>
    <row r="28" spans="1:17">
      <c r="A28" s="115"/>
      <c r="B28" s="6" t="s">
        <v>6</v>
      </c>
      <c r="C28" s="110">
        <f>(C26/(E27+(60*C27)))*3.6</f>
        <v>12.413793103448276</v>
      </c>
      <c r="D28" s="111"/>
      <c r="E28" s="112"/>
      <c r="F28" s="110">
        <f t="shared" ref="F28" si="24">(F26/(H27+(60*F27)))*3.6</f>
        <v>11.612903225806452</v>
      </c>
      <c r="G28" s="111"/>
      <c r="H28" s="112"/>
      <c r="I28" s="110">
        <f t="shared" ref="I28" si="25">(I26/(K27+(60*I27)))*3.6</f>
        <v>11.25</v>
      </c>
      <c r="J28" s="111"/>
      <c r="K28" s="112"/>
      <c r="L28" s="110">
        <f t="shared" ref="L28" si="26">(L26/(N27+(60*L27)))*3.6</f>
        <v>12</v>
      </c>
      <c r="M28" s="111"/>
      <c r="N28" s="112"/>
      <c r="O28" s="110">
        <f t="shared" ref="O28" si="27">(O26/(Q27+(60*O27)))*3.6</f>
        <v>10.285714285714286</v>
      </c>
      <c r="P28" s="111"/>
      <c r="Q28" s="112"/>
    </row>
    <row r="29" spans="1:17" ht="15.75" thickBot="1">
      <c r="A29" s="116"/>
      <c r="B29" s="5" t="s">
        <v>5</v>
      </c>
      <c r="C29" s="107">
        <f>C28/$H$1</f>
        <v>0.95490716180371349</v>
      </c>
      <c r="D29" s="108"/>
      <c r="E29" s="109"/>
      <c r="F29" s="107">
        <f t="shared" ref="F29" si="28">F28/$H$1</f>
        <v>0.89330024813895781</v>
      </c>
      <c r="G29" s="108"/>
      <c r="H29" s="109"/>
      <c r="I29" s="107">
        <f t="shared" ref="I29" si="29">I28/$H$1</f>
        <v>0.86538461538461542</v>
      </c>
      <c r="J29" s="108"/>
      <c r="K29" s="109"/>
      <c r="L29" s="107">
        <f t="shared" ref="L29" si="30">L28/$H$1</f>
        <v>0.92307692307692313</v>
      </c>
      <c r="M29" s="108"/>
      <c r="N29" s="109"/>
      <c r="O29" s="107">
        <f t="shared" ref="O29" si="31">O28/$H$1</f>
        <v>0.79120879120879128</v>
      </c>
      <c r="P29" s="108"/>
      <c r="Q29" s="109"/>
    </row>
    <row r="30" spans="1:17" ht="15.75" thickBot="1"/>
    <row r="31" spans="1:17" ht="15.75" thickBot="1">
      <c r="A31" s="113">
        <v>1.05</v>
      </c>
      <c r="B31" s="3" t="s">
        <v>3</v>
      </c>
      <c r="C31" s="58">
        <v>100</v>
      </c>
      <c r="D31" s="59"/>
      <c r="E31" s="60"/>
      <c r="F31" s="58">
        <v>100</v>
      </c>
      <c r="G31" s="59"/>
      <c r="H31" s="60"/>
      <c r="I31" s="58">
        <v>100</v>
      </c>
      <c r="J31" s="59"/>
      <c r="K31" s="60"/>
      <c r="L31" s="58">
        <v>100</v>
      </c>
      <c r="M31" s="59"/>
      <c r="N31" s="60"/>
      <c r="O31" s="58">
        <v>100</v>
      </c>
      <c r="P31" s="59"/>
      <c r="Q31" s="60"/>
    </row>
    <row r="32" spans="1:17">
      <c r="A32" s="114"/>
      <c r="B32" s="4" t="s">
        <v>4</v>
      </c>
      <c r="C32" s="7">
        <v>0</v>
      </c>
      <c r="D32" s="8" t="s">
        <v>7</v>
      </c>
      <c r="E32" s="9" t="s">
        <v>48</v>
      </c>
      <c r="F32" s="7">
        <v>0</v>
      </c>
      <c r="G32" s="8" t="s">
        <v>7</v>
      </c>
      <c r="H32" s="9" t="s">
        <v>11</v>
      </c>
      <c r="I32" s="7">
        <v>0</v>
      </c>
      <c r="J32" s="8" t="s">
        <v>7</v>
      </c>
      <c r="K32" s="9" t="s">
        <v>48</v>
      </c>
      <c r="L32" s="7">
        <v>0</v>
      </c>
      <c r="M32" s="8" t="s">
        <v>7</v>
      </c>
      <c r="N32" s="9"/>
      <c r="O32" s="7">
        <v>0</v>
      </c>
      <c r="P32" s="8" t="s">
        <v>7</v>
      </c>
      <c r="Q32" s="9"/>
    </row>
    <row r="33" spans="1:17">
      <c r="A33" s="115"/>
      <c r="B33" s="6" t="s">
        <v>6</v>
      </c>
      <c r="C33" s="110">
        <f>(C31/(E32+(60*C32)))*3.6</f>
        <v>13.846153846153847</v>
      </c>
      <c r="D33" s="111"/>
      <c r="E33" s="112"/>
      <c r="F33" s="110">
        <f t="shared" ref="F33" si="32">(F31/(H32+(60*F32)))*3.6</f>
        <v>12.857142857142858</v>
      </c>
      <c r="G33" s="111"/>
      <c r="H33" s="112"/>
      <c r="I33" s="110">
        <f t="shared" ref="I33" si="33">(I31/(K32+(60*I32)))*3.6</f>
        <v>13.846153846153847</v>
      </c>
      <c r="J33" s="111"/>
      <c r="K33" s="112"/>
      <c r="L33" s="110" t="e">
        <f t="shared" ref="L33" si="34">(L31/(N32+(60*L32)))*3.6</f>
        <v>#DIV/0!</v>
      </c>
      <c r="M33" s="111"/>
      <c r="N33" s="112"/>
      <c r="O33" s="110" t="e">
        <f t="shared" ref="O33" si="35">(O31/(Q32+(60*O32)))*3.6</f>
        <v>#DIV/0!</v>
      </c>
      <c r="P33" s="111"/>
      <c r="Q33" s="112"/>
    </row>
    <row r="34" spans="1:17" ht="15.75" thickBot="1">
      <c r="A34" s="116"/>
      <c r="B34" s="5" t="s">
        <v>5</v>
      </c>
      <c r="C34" s="107">
        <f>C33/$H$1</f>
        <v>1.0650887573964498</v>
      </c>
      <c r="D34" s="108"/>
      <c r="E34" s="109"/>
      <c r="F34" s="107">
        <f t="shared" ref="F34" si="36">F33/$H$1</f>
        <v>0.98901098901098905</v>
      </c>
      <c r="G34" s="108"/>
      <c r="H34" s="109"/>
      <c r="I34" s="107">
        <f t="shared" ref="I34" si="37">I33/$H$1</f>
        <v>1.0650887573964498</v>
      </c>
      <c r="J34" s="108"/>
      <c r="K34" s="109"/>
      <c r="L34" s="107"/>
      <c r="M34" s="108"/>
      <c r="N34" s="109"/>
      <c r="O34" s="107"/>
      <c r="P34" s="108"/>
      <c r="Q34" s="109"/>
    </row>
    <row r="35" spans="1:17" ht="15.75" thickBot="1"/>
    <row r="36" spans="1:17" ht="19.5" thickBot="1">
      <c r="B36" s="16" t="s">
        <v>4</v>
      </c>
      <c r="C36" s="17">
        <v>6</v>
      </c>
      <c r="D36" s="18" t="s">
        <v>7</v>
      </c>
      <c r="E36" s="19" t="s">
        <v>9</v>
      </c>
      <c r="I36" s="128" t="s">
        <v>70</v>
      </c>
      <c r="J36" s="129"/>
      <c r="K36" s="129"/>
      <c r="L36" s="51">
        <v>11.5</v>
      </c>
      <c r="M36" s="51"/>
      <c r="N36" s="52"/>
    </row>
    <row r="37" spans="1:17" ht="19.5" thickBot="1">
      <c r="B37" s="15" t="s">
        <v>3</v>
      </c>
      <c r="C37" s="38">
        <v>1220</v>
      </c>
      <c r="D37" s="39"/>
      <c r="E37" s="40"/>
      <c r="I37" s="117" t="s">
        <v>71</v>
      </c>
      <c r="J37" s="118"/>
      <c r="K37" s="118"/>
      <c r="L37" s="55">
        <f>ABS(C38-L36)</f>
        <v>0.69999999999999929</v>
      </c>
      <c r="M37" s="55"/>
      <c r="N37" s="56"/>
    </row>
    <row r="38" spans="1:17" ht="18.75">
      <c r="B38" s="13" t="s">
        <v>6</v>
      </c>
      <c r="C38" s="41">
        <f>(C37/(E36+(C36*60)))*3.6</f>
        <v>12.2</v>
      </c>
      <c r="D38" s="42"/>
      <c r="E38" s="43"/>
    </row>
    <row r="39" spans="1:17" ht="19.5" thickBot="1">
      <c r="B39" s="14" t="s">
        <v>5</v>
      </c>
      <c r="C39" s="44">
        <f>C38/$H$1</f>
        <v>0.93846153846153846</v>
      </c>
      <c r="D39" s="45"/>
      <c r="E39" s="46"/>
    </row>
    <row r="42" spans="1:17" ht="15.75" thickBot="1">
      <c r="A42" s="2">
        <v>41611</v>
      </c>
    </row>
    <row r="43" spans="1:17" ht="19.5" thickBot="1">
      <c r="B43" s="16" t="s">
        <v>4</v>
      </c>
      <c r="C43" s="17">
        <v>6</v>
      </c>
      <c r="D43" s="18" t="s">
        <v>7</v>
      </c>
      <c r="E43" s="19" t="s">
        <v>9</v>
      </c>
      <c r="I43" s="128" t="s">
        <v>70</v>
      </c>
      <c r="J43" s="129"/>
      <c r="K43" s="129"/>
      <c r="L43" s="51">
        <v>11</v>
      </c>
      <c r="M43" s="51"/>
      <c r="N43" s="52"/>
    </row>
    <row r="44" spans="1:17" ht="19.5" thickBot="1">
      <c r="B44" s="15" t="s">
        <v>3</v>
      </c>
      <c r="C44" s="38">
        <v>1090</v>
      </c>
      <c r="D44" s="39"/>
      <c r="E44" s="40"/>
      <c r="I44" s="117" t="s">
        <v>71</v>
      </c>
      <c r="J44" s="118"/>
      <c r="K44" s="118"/>
      <c r="L44" s="55">
        <f>ABS(C45-L43)</f>
        <v>9.9999999999999645E-2</v>
      </c>
      <c r="M44" s="55"/>
      <c r="N44" s="56"/>
    </row>
    <row r="45" spans="1:17" ht="18.75">
      <c r="B45" s="13" t="s">
        <v>6</v>
      </c>
      <c r="C45" s="41">
        <f>(C44/(E43+(C43*60)))*3.6</f>
        <v>10.9</v>
      </c>
      <c r="D45" s="42"/>
      <c r="E45" s="43"/>
    </row>
    <row r="46" spans="1:17" ht="19.5" thickBot="1">
      <c r="B46" s="14" t="s">
        <v>5</v>
      </c>
      <c r="C46" s="44">
        <f>C45/$H$1</f>
        <v>0.83846153846153848</v>
      </c>
      <c r="D46" s="45"/>
      <c r="E46" s="46"/>
    </row>
    <row r="47" spans="1:17" ht="15.75" thickBot="1"/>
    <row r="48" spans="1:17" ht="19.5" thickBot="1">
      <c r="B48" s="16" t="s">
        <v>4</v>
      </c>
      <c r="C48" s="17">
        <v>2</v>
      </c>
      <c r="D48" s="18" t="s">
        <v>7</v>
      </c>
      <c r="E48" s="19" t="s">
        <v>9</v>
      </c>
      <c r="I48" s="128" t="s">
        <v>70</v>
      </c>
      <c r="J48" s="129"/>
      <c r="K48" s="129"/>
      <c r="L48" s="51">
        <v>13</v>
      </c>
      <c r="M48" s="51"/>
      <c r="N48" s="52"/>
    </row>
    <row r="49" spans="1:14" ht="19.5" thickBot="1">
      <c r="B49" s="15" t="s">
        <v>3</v>
      </c>
      <c r="C49" s="38">
        <v>455</v>
      </c>
      <c r="D49" s="39"/>
      <c r="E49" s="40"/>
      <c r="I49" s="117" t="s">
        <v>71</v>
      </c>
      <c r="J49" s="118"/>
      <c r="K49" s="118"/>
      <c r="L49" s="55">
        <f>ABS(C50-L48)</f>
        <v>0.65000000000000036</v>
      </c>
      <c r="M49" s="55"/>
      <c r="N49" s="56"/>
    </row>
    <row r="50" spans="1:14" ht="18.75">
      <c r="B50" s="13" t="s">
        <v>6</v>
      </c>
      <c r="C50" s="41">
        <f>(C49/(E48+(C48*60)))*3.6</f>
        <v>13.65</v>
      </c>
      <c r="D50" s="42"/>
      <c r="E50" s="43"/>
    </row>
    <row r="51" spans="1:14" ht="19.5" thickBot="1">
      <c r="B51" s="14" t="s">
        <v>5</v>
      </c>
      <c r="C51" s="44">
        <f>C50/$H$1</f>
        <v>1.05</v>
      </c>
      <c r="D51" s="45"/>
      <c r="E51" s="46"/>
    </row>
    <row r="52" spans="1:14" ht="15.75" thickBot="1"/>
    <row r="53" spans="1:14" ht="30">
      <c r="B53" s="21" t="s">
        <v>87</v>
      </c>
      <c r="C53" s="130">
        <f>(C46+C51)/2</f>
        <v>0.94423076923076921</v>
      </c>
      <c r="D53" s="130"/>
      <c r="E53" s="131"/>
      <c r="F53" s="132"/>
      <c r="G53" s="51"/>
      <c r="H53" s="133"/>
      <c r="I53" s="136" t="s">
        <v>89</v>
      </c>
      <c r="J53" s="137"/>
      <c r="K53" s="137"/>
      <c r="L53" s="119">
        <f>(L44+L49)/2</f>
        <v>0.375</v>
      </c>
      <c r="M53" s="119"/>
      <c r="N53" s="120"/>
    </row>
    <row r="54" spans="1:14" ht="16.5" thickBot="1">
      <c r="B54" s="22" t="s">
        <v>88</v>
      </c>
      <c r="C54" s="121">
        <v>6</v>
      </c>
      <c r="D54" s="122"/>
      <c r="E54" s="123"/>
      <c r="F54" s="134"/>
      <c r="G54" s="125"/>
      <c r="H54" s="135"/>
      <c r="I54" s="124" t="s">
        <v>88</v>
      </c>
      <c r="J54" s="125"/>
      <c r="K54" s="125"/>
      <c r="L54" s="126">
        <v>8</v>
      </c>
      <c r="M54" s="126"/>
      <c r="N54" s="127"/>
    </row>
    <row r="57" spans="1:14" ht="15.75" thickBot="1">
      <c r="A57" s="2">
        <v>41613</v>
      </c>
    </row>
    <row r="58" spans="1:14" ht="19.5" thickBot="1">
      <c r="B58" s="16" t="s">
        <v>4</v>
      </c>
      <c r="C58" s="17">
        <v>2</v>
      </c>
      <c r="D58" s="18" t="s">
        <v>7</v>
      </c>
      <c r="E58" s="19" t="s">
        <v>9</v>
      </c>
      <c r="I58" s="128" t="s">
        <v>70</v>
      </c>
      <c r="J58" s="129"/>
      <c r="K58" s="129"/>
      <c r="L58" s="51">
        <v>10.8</v>
      </c>
      <c r="M58" s="51"/>
      <c r="N58" s="52"/>
    </row>
    <row r="59" spans="1:14" ht="19.5" thickBot="1">
      <c r="B59" s="15" t="s">
        <v>3</v>
      </c>
      <c r="C59" s="38">
        <v>433</v>
      </c>
      <c r="D59" s="39"/>
      <c r="E59" s="40"/>
      <c r="I59" s="117" t="s">
        <v>71</v>
      </c>
      <c r="J59" s="118"/>
      <c r="K59" s="118"/>
      <c r="L59" s="55">
        <f>ABS(C60-L58)</f>
        <v>2.1899999999999995</v>
      </c>
      <c r="M59" s="55"/>
      <c r="N59" s="56"/>
    </row>
    <row r="60" spans="1:14" ht="18.75">
      <c r="B60" s="13" t="s">
        <v>6</v>
      </c>
      <c r="C60" s="41">
        <f>(C59/(E58+(C58*60)))*3.6</f>
        <v>12.99</v>
      </c>
      <c r="D60" s="42"/>
      <c r="E60" s="43"/>
    </row>
    <row r="61" spans="1:14" ht="19.5" thickBot="1">
      <c r="B61" s="14" t="s">
        <v>5</v>
      </c>
      <c r="C61" s="44">
        <f>C60/$H$1</f>
        <v>0.99923076923076926</v>
      </c>
      <c r="D61" s="45"/>
      <c r="E61" s="46"/>
    </row>
    <row r="65" spans="1:30" ht="15.75" thickBot="1">
      <c r="A65" s="2">
        <v>41618</v>
      </c>
    </row>
    <row r="66" spans="1:30" ht="15.75" thickBot="1">
      <c r="R66" s="25" t="s">
        <v>95</v>
      </c>
      <c r="S66" s="139"/>
      <c r="T66" s="140"/>
      <c r="U66" s="140"/>
      <c r="V66" s="141"/>
      <c r="W66" s="140" t="s">
        <v>96</v>
      </c>
      <c r="X66" s="140"/>
      <c r="Y66" s="140"/>
      <c r="Z66" s="139"/>
      <c r="AA66" s="142"/>
      <c r="AB66" s="140"/>
      <c r="AC66" s="140"/>
      <c r="AD66" s="141"/>
    </row>
    <row r="67" spans="1:30" ht="15.75" thickBot="1">
      <c r="S67" s="26"/>
      <c r="T67" s="26"/>
      <c r="U67" s="27"/>
      <c r="Z67" s="26"/>
      <c r="AA67" s="26"/>
      <c r="AB67" s="26"/>
    </row>
    <row r="68" spans="1:30" ht="15.75">
      <c r="R68" s="143" t="s">
        <v>97</v>
      </c>
      <c r="S68" s="145" t="s">
        <v>98</v>
      </c>
      <c r="T68" s="143" t="s">
        <v>99</v>
      </c>
      <c r="U68" s="147" t="s">
        <v>70</v>
      </c>
      <c r="V68" s="148"/>
      <c r="W68" s="149"/>
      <c r="X68" s="150"/>
      <c r="Y68" s="150"/>
      <c r="Z68" s="150"/>
      <c r="AA68" s="150"/>
      <c r="AB68" s="151"/>
      <c r="AC68" s="152" t="s">
        <v>100</v>
      </c>
      <c r="AD68" s="153"/>
    </row>
    <row r="69" spans="1:30" ht="15.75" customHeight="1" thickBot="1">
      <c r="R69" s="144"/>
      <c r="S69" s="146"/>
      <c r="T69" s="144"/>
      <c r="U69" s="28" t="s">
        <v>5</v>
      </c>
      <c r="V69" s="29" t="s">
        <v>6</v>
      </c>
      <c r="W69" s="154" t="s">
        <v>4</v>
      </c>
      <c r="X69" s="155"/>
      <c r="Y69" s="156"/>
      <c r="Z69" s="30" t="s">
        <v>6</v>
      </c>
      <c r="AA69" s="157" t="s">
        <v>5</v>
      </c>
      <c r="AB69" s="158"/>
      <c r="AC69" s="159" t="s">
        <v>101</v>
      </c>
      <c r="AD69" s="160"/>
    </row>
    <row r="70" spans="1:30">
      <c r="R70" s="98">
        <v>1</v>
      </c>
      <c r="S70" s="99">
        <v>900</v>
      </c>
      <c r="T70" s="31" t="s">
        <v>102</v>
      </c>
      <c r="U70" s="73">
        <f>(V70/$H$1)</f>
        <v>0.89999999999999991</v>
      </c>
      <c r="V70" s="101">
        <v>11.7</v>
      </c>
      <c r="W70" s="102">
        <v>4</v>
      </c>
      <c r="X70" s="103" t="s">
        <v>7</v>
      </c>
      <c r="Y70" s="104" t="s">
        <v>23</v>
      </c>
      <c r="Z70" s="95">
        <f>(S70/((W70*60)+Y70))*3.6</f>
        <v>11.824817518248176</v>
      </c>
      <c r="AA70" s="105">
        <f>(Z70/$H$1)*100</f>
        <v>90.960134755755206</v>
      </c>
      <c r="AB70" s="106"/>
      <c r="AC70" s="161">
        <f>ABS(Z70-V70)</f>
        <v>0.124817518248177</v>
      </c>
      <c r="AD70" s="162"/>
    </row>
    <row r="71" spans="1:30">
      <c r="R71" s="69"/>
      <c r="S71" s="100"/>
      <c r="T71" s="32" t="s">
        <v>148</v>
      </c>
      <c r="U71" s="74"/>
      <c r="V71" s="75"/>
      <c r="W71" s="77"/>
      <c r="X71" s="79"/>
      <c r="Y71" s="81"/>
      <c r="Z71" s="95"/>
      <c r="AA71" s="96"/>
      <c r="AB71" s="97"/>
      <c r="AC71" s="61"/>
      <c r="AD71" s="62"/>
    </row>
    <row r="72" spans="1:30" ht="15" customHeight="1">
      <c r="R72" s="69">
        <v>2</v>
      </c>
      <c r="S72" s="71">
        <v>400</v>
      </c>
      <c r="T72" s="32" t="s">
        <v>149</v>
      </c>
      <c r="U72" s="73">
        <f t="shared" ref="U72" si="38">(V72/$H$1)</f>
        <v>1.1000000000000001</v>
      </c>
      <c r="V72" s="75">
        <v>14.3</v>
      </c>
      <c r="W72" s="89">
        <v>1</v>
      </c>
      <c r="X72" s="91" t="s">
        <v>7</v>
      </c>
      <c r="Y72" s="93" t="s">
        <v>153</v>
      </c>
      <c r="Z72" s="95">
        <f>(S72/((W72*60)+Y72))*3.6</f>
        <v>12.203389830508474</v>
      </c>
      <c r="AA72" s="85">
        <f t="shared" ref="AA72" si="39">(Z72/$H$1)*100</f>
        <v>93.872229465449792</v>
      </c>
      <c r="AB72" s="86"/>
      <c r="AC72" s="61">
        <f>ABS(Z72-V72)</f>
        <v>2.0966101694915267</v>
      </c>
      <c r="AD72" s="62"/>
    </row>
    <row r="73" spans="1:30" ht="15" customHeight="1">
      <c r="R73" s="69"/>
      <c r="S73" s="100"/>
      <c r="T73" s="32" t="s">
        <v>150</v>
      </c>
      <c r="U73" s="74"/>
      <c r="V73" s="75"/>
      <c r="W73" s="90"/>
      <c r="X73" s="92"/>
      <c r="Y73" s="94"/>
      <c r="Z73" s="95"/>
      <c r="AA73" s="96"/>
      <c r="AB73" s="97"/>
      <c r="AC73" s="61"/>
      <c r="AD73" s="62"/>
    </row>
    <row r="74" spans="1:30" ht="15" customHeight="1">
      <c r="R74" s="69">
        <v>3</v>
      </c>
      <c r="S74" s="71">
        <v>700</v>
      </c>
      <c r="T74" s="32" t="s">
        <v>151</v>
      </c>
      <c r="U74" s="73">
        <f t="shared" ref="U74" si="40">(V74/$H$1)</f>
        <v>0.9538461538461539</v>
      </c>
      <c r="V74" s="75">
        <v>12.4</v>
      </c>
      <c r="W74" s="77">
        <v>3</v>
      </c>
      <c r="X74" s="79" t="s">
        <v>7</v>
      </c>
      <c r="Y74" s="81" t="s">
        <v>34</v>
      </c>
      <c r="Z74" s="83">
        <f>(S74/((W74*60)+Y74))*3.6</f>
        <v>12</v>
      </c>
      <c r="AA74" s="85">
        <f t="shared" ref="AA74" si="41">(Z74/$H$1)*100</f>
        <v>92.307692307692307</v>
      </c>
      <c r="AB74" s="86"/>
      <c r="AC74" s="61">
        <f>ABS(Z74-V74)</f>
        <v>0.40000000000000036</v>
      </c>
      <c r="AD74" s="62"/>
    </row>
    <row r="75" spans="1:30" ht="15.75" customHeight="1" thickBot="1">
      <c r="R75" s="70"/>
      <c r="S75" s="72"/>
      <c r="T75" s="33" t="s">
        <v>152</v>
      </c>
      <c r="U75" s="74"/>
      <c r="V75" s="76"/>
      <c r="W75" s="78"/>
      <c r="X75" s="80"/>
      <c r="Y75" s="82"/>
      <c r="Z75" s="84"/>
      <c r="AA75" s="87"/>
      <c r="AB75" s="88"/>
      <c r="AC75" s="63"/>
      <c r="AD75" s="64"/>
    </row>
    <row r="76" spans="1:30" ht="26.25">
      <c r="Z76" s="34" t="s">
        <v>103</v>
      </c>
      <c r="AA76" s="65">
        <f>AVERAGE(AA70:AA75)</f>
        <v>92.380018842965782</v>
      </c>
      <c r="AB76" s="66"/>
      <c r="AC76" s="67">
        <f>AVERAGE(AC70:AC75)</f>
        <v>0.87380922924656801</v>
      </c>
      <c r="AD76" s="68"/>
    </row>
    <row r="77" spans="1:30">
      <c r="Z77" s="35" t="s">
        <v>105</v>
      </c>
      <c r="AA77" s="138">
        <v>5</v>
      </c>
      <c r="AB77" s="138"/>
      <c r="AC77" s="138">
        <v>2.5</v>
      </c>
      <c r="AD77" s="138"/>
    </row>
    <row r="80" spans="1:30" ht="15.75" thickBot="1">
      <c r="A80" s="2">
        <v>41646</v>
      </c>
    </row>
    <row r="81" spans="1:14" ht="19.5" thickBot="1">
      <c r="B81" s="16" t="s">
        <v>4</v>
      </c>
      <c r="C81" s="17">
        <v>3</v>
      </c>
      <c r="D81" s="18" t="s">
        <v>7</v>
      </c>
      <c r="E81" s="19" t="s">
        <v>44</v>
      </c>
      <c r="I81" s="58" t="s">
        <v>4</v>
      </c>
      <c r="J81" s="59" t="s">
        <v>4</v>
      </c>
      <c r="K81" s="60" t="s">
        <v>4</v>
      </c>
      <c r="L81" s="18">
        <v>2</v>
      </c>
      <c r="M81" s="18" t="s">
        <v>7</v>
      </c>
      <c r="N81" s="19" t="s">
        <v>186</v>
      </c>
    </row>
    <row r="82" spans="1:14" ht="18.75">
      <c r="B82" s="15" t="s">
        <v>3</v>
      </c>
      <c r="C82" s="38">
        <v>750</v>
      </c>
      <c r="D82" s="39"/>
      <c r="E82" s="40"/>
      <c r="I82" s="38" t="s">
        <v>3</v>
      </c>
      <c r="J82" s="39" t="s">
        <v>3</v>
      </c>
      <c r="K82" s="40" t="s">
        <v>3</v>
      </c>
      <c r="L82" s="53">
        <v>600</v>
      </c>
      <c r="M82" s="39"/>
      <c r="N82" s="40"/>
    </row>
    <row r="83" spans="1:14" ht="18.75">
      <c r="A83" s="179"/>
      <c r="B83" s="175" t="s">
        <v>6</v>
      </c>
      <c r="C83" s="176">
        <f>(C82/(E81+(C81*60)))*3.6</f>
        <v>13.170731707317074</v>
      </c>
      <c r="D83" s="177"/>
      <c r="E83" s="178"/>
      <c r="F83" s="179"/>
      <c r="G83" s="179"/>
      <c r="H83" s="179"/>
      <c r="I83" s="110" t="s">
        <v>6</v>
      </c>
      <c r="J83" s="111" t="s">
        <v>6</v>
      </c>
      <c r="K83" s="112" t="s">
        <v>6</v>
      </c>
      <c r="L83" s="180">
        <f>(L82/(N81+(L81*60)))*3.6</f>
        <v>13.012048192771084</v>
      </c>
      <c r="M83" s="177"/>
      <c r="N83" s="178"/>
    </row>
    <row r="84" spans="1:14" ht="19.5" thickBot="1">
      <c r="B84" s="14" t="s">
        <v>5</v>
      </c>
      <c r="C84" s="44">
        <f>C83/$H$1</f>
        <v>1.0131332082551596</v>
      </c>
      <c r="D84" s="45"/>
      <c r="E84" s="46"/>
      <c r="I84" s="54" t="s">
        <v>5</v>
      </c>
      <c r="J84" s="55" t="s">
        <v>5</v>
      </c>
      <c r="K84" s="56" t="s">
        <v>5</v>
      </c>
      <c r="L84" s="57">
        <f>L83/$H$1</f>
        <v>1.0009267840593141</v>
      </c>
      <c r="M84" s="45"/>
      <c r="N84" s="46"/>
    </row>
    <row r="85" spans="1:14" ht="15.75" thickBot="1"/>
    <row r="86" spans="1:14" ht="19.5" thickBot="1">
      <c r="B86" s="16" t="s">
        <v>4</v>
      </c>
      <c r="C86" s="17">
        <v>2</v>
      </c>
      <c r="D86" s="18" t="s">
        <v>7</v>
      </c>
      <c r="E86" s="19" t="s">
        <v>9</v>
      </c>
      <c r="I86" s="47" t="s">
        <v>4</v>
      </c>
      <c r="J86" s="48" t="s">
        <v>4</v>
      </c>
      <c r="K86" s="49" t="s">
        <v>4</v>
      </c>
      <c r="L86" s="18">
        <v>2</v>
      </c>
      <c r="M86" s="18" t="s">
        <v>7</v>
      </c>
      <c r="N86" s="19" t="s">
        <v>186</v>
      </c>
    </row>
    <row r="87" spans="1:14" ht="18.75">
      <c r="B87" s="15" t="s">
        <v>3</v>
      </c>
      <c r="C87" s="38">
        <v>450</v>
      </c>
      <c r="D87" s="39"/>
      <c r="E87" s="40"/>
      <c r="I87" s="50" t="s">
        <v>3</v>
      </c>
      <c r="J87" s="51" t="s">
        <v>3</v>
      </c>
      <c r="K87" s="52" t="s">
        <v>3</v>
      </c>
      <c r="L87" s="53">
        <v>600</v>
      </c>
      <c r="M87" s="39"/>
      <c r="N87" s="40"/>
    </row>
    <row r="88" spans="1:14" ht="18.75">
      <c r="A88" s="179"/>
      <c r="B88" s="175" t="s">
        <v>6</v>
      </c>
      <c r="C88" s="176">
        <f>(C87/(E86+(C86*60)))*3.6</f>
        <v>13.5</v>
      </c>
      <c r="D88" s="177"/>
      <c r="E88" s="178"/>
      <c r="F88" s="179"/>
      <c r="G88" s="179"/>
      <c r="H88" s="179"/>
      <c r="I88" s="110" t="s">
        <v>6</v>
      </c>
      <c r="J88" s="111" t="s">
        <v>6</v>
      </c>
      <c r="K88" s="112" t="s">
        <v>6</v>
      </c>
      <c r="L88" s="180">
        <f>(L87/(N86+(L86*60)))*3.6</f>
        <v>13.012048192771084</v>
      </c>
      <c r="M88" s="177"/>
      <c r="N88" s="178"/>
    </row>
    <row r="89" spans="1:14" ht="19.5" thickBot="1">
      <c r="B89" s="14" t="s">
        <v>5</v>
      </c>
      <c r="C89" s="44">
        <f>C88/$H$1</f>
        <v>1.0384615384615385</v>
      </c>
      <c r="D89" s="45"/>
      <c r="E89" s="46"/>
      <c r="I89" s="54" t="s">
        <v>5</v>
      </c>
      <c r="J89" s="55" t="s">
        <v>5</v>
      </c>
      <c r="K89" s="56" t="s">
        <v>5</v>
      </c>
      <c r="L89" s="57">
        <f>L88/$H$1</f>
        <v>1.0009267840593141</v>
      </c>
      <c r="M89" s="45"/>
      <c r="N89" s="46"/>
    </row>
    <row r="90" spans="1:14" ht="15.75" thickBot="1"/>
    <row r="91" spans="1:14" ht="19.5" thickBot="1">
      <c r="B91" s="16" t="s">
        <v>4</v>
      </c>
      <c r="C91" s="17">
        <v>3</v>
      </c>
      <c r="D91" s="18" t="s">
        <v>7</v>
      </c>
      <c r="E91" s="19" t="s">
        <v>8</v>
      </c>
    </row>
    <row r="92" spans="1:14" ht="18.75">
      <c r="B92" s="15" t="s">
        <v>3</v>
      </c>
      <c r="C92" s="38">
        <v>750</v>
      </c>
      <c r="D92" s="39"/>
      <c r="E92" s="40"/>
    </row>
    <row r="93" spans="1:14" ht="18.75">
      <c r="A93" s="179"/>
      <c r="B93" s="175" t="s">
        <v>6</v>
      </c>
      <c r="C93" s="176">
        <f>(C92/(E91+(C91*60)))*3.6</f>
        <v>12.67605633802817</v>
      </c>
      <c r="D93" s="177"/>
      <c r="E93" s="178"/>
      <c r="F93" s="179"/>
      <c r="G93" s="179"/>
      <c r="H93" s="179"/>
      <c r="I93" s="179"/>
      <c r="J93" s="179"/>
      <c r="K93" s="179"/>
      <c r="L93" s="179"/>
      <c r="M93" s="179"/>
      <c r="N93" s="179"/>
    </row>
    <row r="94" spans="1:14" ht="19.5" thickBot="1">
      <c r="B94" s="14" t="s">
        <v>5</v>
      </c>
      <c r="C94" s="44">
        <f>C93/$H$1</f>
        <v>0.97508125677139768</v>
      </c>
      <c r="D94" s="45"/>
      <c r="E94" s="46"/>
    </row>
  </sheetData>
  <mergeCells count="187">
    <mergeCell ref="AA77:AB77"/>
    <mergeCell ref="AC77:AD77"/>
    <mergeCell ref="I58:K58"/>
    <mergeCell ref="L58:N58"/>
    <mergeCell ref="C59:E59"/>
    <mergeCell ref="I59:K59"/>
    <mergeCell ref="L59:N59"/>
    <mergeCell ref="C60:E60"/>
    <mergeCell ref="C61:E61"/>
    <mergeCell ref="S66:V66"/>
    <mergeCell ref="W66:Z66"/>
    <mergeCell ref="AA66:AD66"/>
    <mergeCell ref="R68:R69"/>
    <mergeCell ref="S68:S69"/>
    <mergeCell ref="T68:T69"/>
    <mergeCell ref="U68:V68"/>
    <mergeCell ref="W68:AB68"/>
    <mergeCell ref="AC68:AD68"/>
    <mergeCell ref="W69:Y69"/>
    <mergeCell ref="AA69:AB69"/>
    <mergeCell ref="AC69:AD69"/>
    <mergeCell ref="AC70:AD71"/>
    <mergeCell ref="R72:R73"/>
    <mergeCell ref="S72:S73"/>
    <mergeCell ref="L53:N53"/>
    <mergeCell ref="C54:E54"/>
    <mergeCell ref="I54:K54"/>
    <mergeCell ref="L54:N54"/>
    <mergeCell ref="C39:E39"/>
    <mergeCell ref="I36:K36"/>
    <mergeCell ref="L36:N36"/>
    <mergeCell ref="I37:K37"/>
    <mergeCell ref="L37:N37"/>
    <mergeCell ref="C50:E50"/>
    <mergeCell ref="C51:E51"/>
    <mergeCell ref="C53:E53"/>
    <mergeCell ref="F53:H54"/>
    <mergeCell ref="I53:K53"/>
    <mergeCell ref="C46:E46"/>
    <mergeCell ref="I48:K48"/>
    <mergeCell ref="L48:N48"/>
    <mergeCell ref="C49:E49"/>
    <mergeCell ref="I49:K49"/>
    <mergeCell ref="L49:N49"/>
    <mergeCell ref="C45:E45"/>
    <mergeCell ref="I43:K43"/>
    <mergeCell ref="L43:N43"/>
    <mergeCell ref="C44:E44"/>
    <mergeCell ref="A31:A34"/>
    <mergeCell ref="C31:E31"/>
    <mergeCell ref="F31:H31"/>
    <mergeCell ref="I31:K31"/>
    <mergeCell ref="L31:N31"/>
    <mergeCell ref="O31:Q31"/>
    <mergeCell ref="C33:E33"/>
    <mergeCell ref="F33:H33"/>
    <mergeCell ref="I33:K33"/>
    <mergeCell ref="L33:N33"/>
    <mergeCell ref="O33:Q33"/>
    <mergeCell ref="C34:E34"/>
    <mergeCell ref="F34:H34"/>
    <mergeCell ref="I34:K34"/>
    <mergeCell ref="L34:N34"/>
    <mergeCell ref="O34:Q34"/>
    <mergeCell ref="I44:K44"/>
    <mergeCell ref="L44:N44"/>
    <mergeCell ref="C37:E37"/>
    <mergeCell ref="C38:E38"/>
    <mergeCell ref="O26:Q26"/>
    <mergeCell ref="C28:E28"/>
    <mergeCell ref="F28:H28"/>
    <mergeCell ref="I28:K28"/>
    <mergeCell ref="L28:N28"/>
    <mergeCell ref="O28:Q28"/>
    <mergeCell ref="O29:Q29"/>
    <mergeCell ref="A26:A29"/>
    <mergeCell ref="C26:E26"/>
    <mergeCell ref="F26:H26"/>
    <mergeCell ref="I26:K26"/>
    <mergeCell ref="L26:N26"/>
    <mergeCell ref="C29:E29"/>
    <mergeCell ref="F29:H29"/>
    <mergeCell ref="I29:K29"/>
    <mergeCell ref="L29:N29"/>
    <mergeCell ref="C20:E20"/>
    <mergeCell ref="C21:E21"/>
    <mergeCell ref="C22:E22"/>
    <mergeCell ref="O16:Q16"/>
    <mergeCell ref="C17:E17"/>
    <mergeCell ref="F17:H17"/>
    <mergeCell ref="I17:K17"/>
    <mergeCell ref="L17:N17"/>
    <mergeCell ref="O17:Q17"/>
    <mergeCell ref="A14:A17"/>
    <mergeCell ref="C14:E14"/>
    <mergeCell ref="F14:H14"/>
    <mergeCell ref="I14:K14"/>
    <mergeCell ref="L14:N14"/>
    <mergeCell ref="O12:Q12"/>
    <mergeCell ref="O14:Q14"/>
    <mergeCell ref="C16:E16"/>
    <mergeCell ref="F16:H16"/>
    <mergeCell ref="I16:K16"/>
    <mergeCell ref="L16:N16"/>
    <mergeCell ref="A9:A12"/>
    <mergeCell ref="C9:E9"/>
    <mergeCell ref="F9:H9"/>
    <mergeCell ref="I9:K9"/>
    <mergeCell ref="L9:N9"/>
    <mergeCell ref="C12:E12"/>
    <mergeCell ref="F12:H12"/>
    <mergeCell ref="I12:K12"/>
    <mergeCell ref="L12:N12"/>
    <mergeCell ref="O7:Q7"/>
    <mergeCell ref="O9:Q9"/>
    <mergeCell ref="C11:E11"/>
    <mergeCell ref="F11:H11"/>
    <mergeCell ref="I11:K11"/>
    <mergeCell ref="L11:N11"/>
    <mergeCell ref="O11:Q11"/>
    <mergeCell ref="A4:A7"/>
    <mergeCell ref="C4:E4"/>
    <mergeCell ref="F4:H4"/>
    <mergeCell ref="I4:K4"/>
    <mergeCell ref="L4:N4"/>
    <mergeCell ref="C7:E7"/>
    <mergeCell ref="F7:H7"/>
    <mergeCell ref="I7:K7"/>
    <mergeCell ref="L7:N7"/>
    <mergeCell ref="O4:Q4"/>
    <mergeCell ref="C6:E6"/>
    <mergeCell ref="F6:H6"/>
    <mergeCell ref="I6:K6"/>
    <mergeCell ref="L6:N6"/>
    <mergeCell ref="O6:Q6"/>
    <mergeCell ref="U72:U73"/>
    <mergeCell ref="V72:V73"/>
    <mergeCell ref="W72:W73"/>
    <mergeCell ref="X72:X73"/>
    <mergeCell ref="Y72:Y73"/>
    <mergeCell ref="Z72:Z73"/>
    <mergeCell ref="AA72:AB73"/>
    <mergeCell ref="AC72:AD73"/>
    <mergeCell ref="R70:R71"/>
    <mergeCell ref="S70:S71"/>
    <mergeCell ref="U70:U71"/>
    <mergeCell ref="V70:V71"/>
    <mergeCell ref="W70:W71"/>
    <mergeCell ref="X70:X71"/>
    <mergeCell ref="Y70:Y71"/>
    <mergeCell ref="Z70:Z71"/>
    <mergeCell ref="AA70:AB71"/>
    <mergeCell ref="AC74:AD75"/>
    <mergeCell ref="AA76:AB76"/>
    <mergeCell ref="AC76:AD76"/>
    <mergeCell ref="R74:R75"/>
    <mergeCell ref="S74:S75"/>
    <mergeCell ref="U74:U75"/>
    <mergeCell ref="V74:V75"/>
    <mergeCell ref="W74:W75"/>
    <mergeCell ref="X74:X75"/>
    <mergeCell ref="Y74:Y75"/>
    <mergeCell ref="Z74:Z75"/>
    <mergeCell ref="AA74:AB75"/>
    <mergeCell ref="I81:K81"/>
    <mergeCell ref="C82:E82"/>
    <mergeCell ref="I82:K82"/>
    <mergeCell ref="L82:N82"/>
    <mergeCell ref="C83:E83"/>
    <mergeCell ref="I83:K83"/>
    <mergeCell ref="L83:N83"/>
    <mergeCell ref="C84:E84"/>
    <mergeCell ref="I84:K84"/>
    <mergeCell ref="L84:N84"/>
    <mergeCell ref="C92:E92"/>
    <mergeCell ref="C93:E93"/>
    <mergeCell ref="C94:E94"/>
    <mergeCell ref="I86:K86"/>
    <mergeCell ref="C87:E87"/>
    <mergeCell ref="I87:K87"/>
    <mergeCell ref="L87:N87"/>
    <mergeCell ref="C88:E88"/>
    <mergeCell ref="I88:K88"/>
    <mergeCell ref="L88:N88"/>
    <mergeCell ref="C89:E89"/>
    <mergeCell ref="I89:K89"/>
    <mergeCell ref="L89:N89"/>
  </mergeCells>
  <pageMargins left="0.7" right="0.7" top="0.75" bottom="0.75" header="0.3" footer="0.3"/>
  <pageSetup paperSize="0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D94"/>
  <sheetViews>
    <sheetView topLeftCell="A68" workbookViewId="0">
      <selection activeCell="F92" sqref="F92"/>
    </sheetView>
  </sheetViews>
  <sheetFormatPr baseColWidth="10" defaultRowHeight="15"/>
  <cols>
    <col min="3" max="3" width="4.7109375" customWidth="1"/>
    <col min="4" max="4" width="1.7109375" customWidth="1"/>
    <col min="5" max="6" width="4.7109375" customWidth="1"/>
    <col min="7" max="7" width="1.7109375" customWidth="1"/>
    <col min="8" max="9" width="4.7109375" customWidth="1"/>
    <col min="10" max="10" width="1.7109375" customWidth="1"/>
    <col min="11" max="12" width="4.7109375" customWidth="1"/>
    <col min="13" max="13" width="1.7109375" customWidth="1"/>
    <col min="14" max="15" width="4.7109375" customWidth="1"/>
    <col min="16" max="16" width="1.7109375" customWidth="1"/>
    <col min="17" max="17" width="4.7109375" customWidth="1"/>
    <col min="23" max="23" width="4.7109375" customWidth="1"/>
    <col min="24" max="24" width="1.7109375" customWidth="1"/>
    <col min="25" max="25" width="4.7109375" customWidth="1"/>
  </cols>
  <sheetData>
    <row r="1" spans="1:18">
      <c r="A1" t="s">
        <v>37</v>
      </c>
      <c r="B1" t="s">
        <v>38</v>
      </c>
      <c r="F1" t="s">
        <v>2</v>
      </c>
      <c r="G1" t="s">
        <v>7</v>
      </c>
      <c r="H1">
        <v>14.5</v>
      </c>
    </row>
    <row r="3" spans="1:18" ht="15.75" thickBot="1">
      <c r="A3" s="2">
        <v>41597</v>
      </c>
    </row>
    <row r="4" spans="1:18" ht="15.75" thickBot="1">
      <c r="A4" s="113">
        <v>0.85</v>
      </c>
      <c r="B4" s="3" t="s">
        <v>3</v>
      </c>
      <c r="C4" s="58">
        <v>100</v>
      </c>
      <c r="D4" s="59"/>
      <c r="E4" s="60"/>
      <c r="F4" s="58">
        <v>100</v>
      </c>
      <c r="G4" s="59"/>
      <c r="H4" s="60"/>
      <c r="I4" s="58">
        <v>100</v>
      </c>
      <c r="J4" s="59"/>
      <c r="K4" s="60"/>
      <c r="L4" s="58">
        <v>100</v>
      </c>
      <c r="M4" s="59"/>
      <c r="N4" s="60"/>
      <c r="O4" s="58">
        <v>100</v>
      </c>
      <c r="P4" s="59"/>
      <c r="Q4" s="60"/>
    </row>
    <row r="5" spans="1:18">
      <c r="A5" s="114"/>
      <c r="B5" s="4" t="s">
        <v>4</v>
      </c>
      <c r="C5" s="7">
        <v>0</v>
      </c>
      <c r="D5" s="8" t="s">
        <v>7</v>
      </c>
      <c r="E5" s="9" t="s">
        <v>39</v>
      </c>
      <c r="F5" s="7">
        <v>0</v>
      </c>
      <c r="G5" s="8" t="s">
        <v>7</v>
      </c>
      <c r="H5" s="9" t="s">
        <v>12</v>
      </c>
      <c r="I5" s="7">
        <v>0</v>
      </c>
      <c r="J5" s="8" t="s">
        <v>7</v>
      </c>
      <c r="K5" s="9" t="s">
        <v>12</v>
      </c>
      <c r="L5" s="7">
        <v>0</v>
      </c>
      <c r="M5" s="8" t="s">
        <v>7</v>
      </c>
      <c r="N5" s="9" t="s">
        <v>11</v>
      </c>
      <c r="O5" s="7">
        <v>0</v>
      </c>
      <c r="P5" s="8" t="s">
        <v>7</v>
      </c>
      <c r="Q5" s="9" t="s">
        <v>34</v>
      </c>
    </row>
    <row r="6" spans="1:18">
      <c r="A6" s="115"/>
      <c r="B6" s="6" t="s">
        <v>6</v>
      </c>
      <c r="C6" s="110">
        <f>(C4/(E5+(60*C5)))*3.6</f>
        <v>9.4736842105263168</v>
      </c>
      <c r="D6" s="111"/>
      <c r="E6" s="112"/>
      <c r="F6" s="110">
        <f t="shared" ref="F6" si="0">(F4/(H5+(60*F5)))*3.6</f>
        <v>11.25</v>
      </c>
      <c r="G6" s="111"/>
      <c r="H6" s="112"/>
      <c r="I6" s="110">
        <f t="shared" ref="I6" si="1">(I4/(K5+(60*I5)))*3.6</f>
        <v>11.25</v>
      </c>
      <c r="J6" s="111"/>
      <c r="K6" s="112"/>
      <c r="L6" s="110">
        <f t="shared" ref="L6" si="2">(L4/(N5+(60*L5)))*3.6</f>
        <v>12.857142857142858</v>
      </c>
      <c r="M6" s="111"/>
      <c r="N6" s="112"/>
      <c r="O6" s="110">
        <f t="shared" ref="O6" si="3">(O4/(Q5+(60*O5)))*3.6</f>
        <v>12</v>
      </c>
      <c r="P6" s="111"/>
      <c r="Q6" s="112"/>
    </row>
    <row r="7" spans="1:18" ht="15.75" thickBot="1">
      <c r="A7" s="116"/>
      <c r="B7" s="5" t="s">
        <v>5</v>
      </c>
      <c r="C7" s="107">
        <f>C6/$H$1</f>
        <v>0.65335753176043565</v>
      </c>
      <c r="D7" s="108"/>
      <c r="E7" s="109"/>
      <c r="F7" s="107">
        <f t="shared" ref="F7" si="4">F6/$H$1</f>
        <v>0.77586206896551724</v>
      </c>
      <c r="G7" s="108"/>
      <c r="H7" s="109"/>
      <c r="I7" s="107">
        <f t="shared" ref="I7" si="5">I6/$H$1</f>
        <v>0.77586206896551724</v>
      </c>
      <c r="J7" s="108"/>
      <c r="K7" s="109"/>
      <c r="L7" s="107">
        <f t="shared" ref="L7" si="6">L6/$H$1</f>
        <v>0.88669950738916259</v>
      </c>
      <c r="M7" s="108"/>
      <c r="N7" s="109"/>
      <c r="O7" s="107">
        <f t="shared" ref="O7" si="7">O6/$H$1</f>
        <v>0.82758620689655171</v>
      </c>
      <c r="P7" s="108"/>
      <c r="Q7" s="109"/>
    </row>
    <row r="8" spans="1:18" ht="21.75" thickBot="1">
      <c r="A8" s="1"/>
    </row>
    <row r="9" spans="1:18" ht="15.75" customHeight="1" thickBot="1">
      <c r="A9" s="113">
        <v>1</v>
      </c>
      <c r="B9" s="3" t="s">
        <v>3</v>
      </c>
      <c r="C9" s="58">
        <v>100</v>
      </c>
      <c r="D9" s="59"/>
      <c r="E9" s="60"/>
      <c r="F9" s="58">
        <v>100</v>
      </c>
      <c r="G9" s="59"/>
      <c r="H9" s="60"/>
      <c r="I9" s="58">
        <v>100</v>
      </c>
      <c r="J9" s="59"/>
      <c r="K9" s="60"/>
      <c r="L9" s="58">
        <v>100</v>
      </c>
      <c r="M9" s="59"/>
      <c r="N9" s="60"/>
      <c r="O9" s="58">
        <v>100</v>
      </c>
      <c r="P9" s="59"/>
      <c r="Q9" s="60"/>
      <c r="R9" s="10"/>
    </row>
    <row r="10" spans="1:18" ht="15" customHeight="1">
      <c r="A10" s="114"/>
      <c r="B10" s="4" t="s">
        <v>4</v>
      </c>
      <c r="C10" s="7">
        <v>0</v>
      </c>
      <c r="D10" s="8" t="s">
        <v>7</v>
      </c>
      <c r="E10" s="9" t="s">
        <v>18</v>
      </c>
      <c r="F10" s="7"/>
      <c r="G10" s="8" t="s">
        <v>7</v>
      </c>
      <c r="H10" s="9"/>
      <c r="I10" s="7"/>
      <c r="J10" s="8" t="s">
        <v>7</v>
      </c>
      <c r="K10" s="9"/>
      <c r="L10" s="7"/>
      <c r="M10" s="8" t="s">
        <v>7</v>
      </c>
      <c r="N10" s="9"/>
      <c r="O10" s="7"/>
      <c r="P10" s="8" t="s">
        <v>7</v>
      </c>
      <c r="Q10" s="9"/>
    </row>
    <row r="11" spans="1:18" ht="15.75" customHeight="1">
      <c r="A11" s="115"/>
      <c r="B11" s="6" t="s">
        <v>6</v>
      </c>
      <c r="C11" s="110">
        <f>(C9/(E10+(60*C10)))*3.6</f>
        <v>12.413793103448276</v>
      </c>
      <c r="D11" s="111"/>
      <c r="E11" s="112"/>
      <c r="F11" s="110" t="e">
        <f t="shared" ref="F11" si="8">(F9/(H10+(60*F10)))*3.6</f>
        <v>#DIV/0!</v>
      </c>
      <c r="G11" s="111"/>
      <c r="H11" s="112"/>
      <c r="I11" s="110" t="e">
        <f t="shared" ref="I11" si="9">(I9/(K10+(60*I10)))*3.6</f>
        <v>#DIV/0!</v>
      </c>
      <c r="J11" s="111"/>
      <c r="K11" s="112"/>
      <c r="L11" s="110" t="e">
        <f t="shared" ref="L11" si="10">(L9/(N10+(60*L10)))*3.6</f>
        <v>#DIV/0!</v>
      </c>
      <c r="M11" s="111"/>
      <c r="N11" s="112"/>
      <c r="O11" s="110" t="e">
        <f t="shared" ref="O11" si="11">(O9/(Q10+(60*O10)))*3.6</f>
        <v>#DIV/0!</v>
      </c>
      <c r="P11" s="111"/>
      <c r="Q11" s="112"/>
    </row>
    <row r="12" spans="1:18" ht="15.75" customHeight="1" thickBot="1">
      <c r="A12" s="116"/>
      <c r="B12" s="5" t="s">
        <v>5</v>
      </c>
      <c r="C12" s="107">
        <f>C11/$H$1</f>
        <v>0.85612366230677761</v>
      </c>
      <c r="D12" s="108"/>
      <c r="E12" s="109"/>
      <c r="F12" s="107" t="e">
        <f t="shared" ref="F12" si="12">F11/$H$1</f>
        <v>#DIV/0!</v>
      </c>
      <c r="G12" s="108"/>
      <c r="H12" s="109"/>
      <c r="I12" s="107" t="e">
        <f t="shared" ref="I12" si="13">I11/$H$1</f>
        <v>#DIV/0!</v>
      </c>
      <c r="J12" s="108"/>
      <c r="K12" s="109"/>
      <c r="L12" s="107" t="e">
        <f t="shared" ref="L12" si="14">L11/$H$1</f>
        <v>#DIV/0!</v>
      </c>
      <c r="M12" s="108"/>
      <c r="N12" s="109"/>
      <c r="O12" s="107" t="e">
        <f t="shared" ref="O12" si="15">O11/$H$1</f>
        <v>#DIV/0!</v>
      </c>
      <c r="P12" s="108"/>
      <c r="Q12" s="109"/>
    </row>
    <row r="13" spans="1:18" ht="21.75" thickBot="1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</row>
    <row r="14" spans="1:18" ht="15.75" thickBot="1">
      <c r="A14" s="113">
        <v>1.1499999999999999</v>
      </c>
      <c r="B14" s="3" t="s">
        <v>3</v>
      </c>
      <c r="C14" s="58">
        <v>100</v>
      </c>
      <c r="D14" s="59"/>
      <c r="E14" s="60"/>
      <c r="F14" s="58">
        <v>100</v>
      </c>
      <c r="G14" s="59"/>
      <c r="H14" s="60"/>
      <c r="I14" s="58">
        <v>100</v>
      </c>
      <c r="J14" s="59"/>
      <c r="K14" s="60"/>
      <c r="L14" s="58">
        <v>100</v>
      </c>
      <c r="M14" s="59"/>
      <c r="N14" s="60"/>
      <c r="O14" s="58">
        <v>100</v>
      </c>
      <c r="P14" s="59"/>
      <c r="Q14" s="60"/>
    </row>
    <row r="15" spans="1:18">
      <c r="A15" s="114"/>
      <c r="B15" s="4" t="s">
        <v>4</v>
      </c>
      <c r="C15" s="7"/>
      <c r="D15" s="8" t="s">
        <v>7</v>
      </c>
      <c r="E15" s="9"/>
      <c r="F15" s="7"/>
      <c r="G15" s="8" t="s">
        <v>7</v>
      </c>
      <c r="H15" s="9"/>
      <c r="I15" s="7"/>
      <c r="J15" s="8" t="s">
        <v>7</v>
      </c>
      <c r="K15" s="9"/>
      <c r="L15" s="7"/>
      <c r="M15" s="8" t="s">
        <v>7</v>
      </c>
      <c r="N15" s="9"/>
      <c r="O15" s="7"/>
      <c r="P15" s="8" t="s">
        <v>7</v>
      </c>
      <c r="Q15" s="9"/>
    </row>
    <row r="16" spans="1:18">
      <c r="A16" s="115"/>
      <c r="B16" s="6" t="s">
        <v>6</v>
      </c>
      <c r="C16" s="110" t="e">
        <f>(C14/(E15+(60*C15)))*3.6</f>
        <v>#DIV/0!</v>
      </c>
      <c r="D16" s="111"/>
      <c r="E16" s="112"/>
      <c r="F16" s="110" t="e">
        <f t="shared" ref="F16" si="16">(F14/(H15+(60*F15)))*3.6</f>
        <v>#DIV/0!</v>
      </c>
      <c r="G16" s="111"/>
      <c r="H16" s="112"/>
      <c r="I16" s="110" t="e">
        <f t="shared" ref="I16" si="17">(I14/(K15+(60*I15)))*3.6</f>
        <v>#DIV/0!</v>
      </c>
      <c r="J16" s="111"/>
      <c r="K16" s="112"/>
      <c r="L16" s="110" t="e">
        <f t="shared" ref="L16" si="18">(L14/(N15+(60*L15)))*3.6</f>
        <v>#DIV/0!</v>
      </c>
      <c r="M16" s="111"/>
      <c r="N16" s="112"/>
      <c r="O16" s="110" t="e">
        <f t="shared" ref="O16" si="19">(O14/(Q15+(60*O15)))*3.6</f>
        <v>#DIV/0!</v>
      </c>
      <c r="P16" s="111"/>
      <c r="Q16" s="112"/>
    </row>
    <row r="17" spans="1:17" ht="15.75" thickBot="1">
      <c r="A17" s="116"/>
      <c r="B17" s="5" t="s">
        <v>5</v>
      </c>
      <c r="C17" s="107" t="e">
        <f>C16/$H$1</f>
        <v>#DIV/0!</v>
      </c>
      <c r="D17" s="108"/>
      <c r="E17" s="109"/>
      <c r="F17" s="107" t="e">
        <f t="shared" ref="F17" si="20">F16/$H$1</f>
        <v>#DIV/0!</v>
      </c>
      <c r="G17" s="108"/>
      <c r="H17" s="109"/>
      <c r="I17" s="107" t="e">
        <f t="shared" ref="I17" si="21">I16/$H$1</f>
        <v>#DIV/0!</v>
      </c>
      <c r="J17" s="108"/>
      <c r="K17" s="109"/>
      <c r="L17" s="107" t="e">
        <f t="shared" ref="L17" si="22">L16/$H$1</f>
        <v>#DIV/0!</v>
      </c>
      <c r="M17" s="108"/>
      <c r="N17" s="109"/>
      <c r="O17" s="107" t="e">
        <f t="shared" ref="O17" si="23">O16/$H$1</f>
        <v>#DIV/0!</v>
      </c>
      <c r="P17" s="108"/>
      <c r="Q17" s="109"/>
    </row>
    <row r="18" spans="1:17" ht="21.75" thickBot="1">
      <c r="A18" s="1"/>
    </row>
    <row r="19" spans="1:17" ht="19.5" thickBot="1">
      <c r="B19" s="16" t="s">
        <v>4</v>
      </c>
      <c r="C19" s="17">
        <v>6</v>
      </c>
      <c r="D19" s="18" t="s">
        <v>7</v>
      </c>
      <c r="E19" s="19" t="s">
        <v>9</v>
      </c>
    </row>
    <row r="20" spans="1:17" ht="18.75">
      <c r="B20" s="15" t="s">
        <v>3</v>
      </c>
      <c r="C20" s="38">
        <v>1140</v>
      </c>
      <c r="D20" s="39"/>
      <c r="E20" s="40"/>
    </row>
    <row r="21" spans="1:17" ht="18.75">
      <c r="B21" s="13" t="s">
        <v>6</v>
      </c>
      <c r="C21" s="41">
        <f>(C20/(E19+(C19*60)))*3.6</f>
        <v>11.4</v>
      </c>
      <c r="D21" s="42"/>
      <c r="E21" s="43"/>
    </row>
    <row r="22" spans="1:17" ht="19.5" thickBot="1">
      <c r="B22" s="14" t="s">
        <v>5</v>
      </c>
      <c r="C22" s="44">
        <f>C21/H1</f>
        <v>0.78620689655172415</v>
      </c>
      <c r="D22" s="45"/>
      <c r="E22" s="46"/>
    </row>
    <row r="25" spans="1:17" ht="15.75" thickBot="1">
      <c r="A25" s="2">
        <v>41604</v>
      </c>
    </row>
    <row r="26" spans="1:17" ht="15.75" thickBot="1">
      <c r="A26" s="113">
        <v>0.85</v>
      </c>
      <c r="B26" s="3" t="s">
        <v>3</v>
      </c>
      <c r="C26" s="58">
        <v>100</v>
      </c>
      <c r="D26" s="59"/>
      <c r="E26" s="60"/>
      <c r="F26" s="58">
        <v>100</v>
      </c>
      <c r="G26" s="59"/>
      <c r="H26" s="60"/>
      <c r="I26" s="58">
        <v>100</v>
      </c>
      <c r="J26" s="59"/>
      <c r="K26" s="60"/>
      <c r="L26" s="58">
        <v>100</v>
      </c>
      <c r="M26" s="59"/>
      <c r="N26" s="60"/>
      <c r="O26" s="58">
        <v>100</v>
      </c>
      <c r="P26" s="59"/>
      <c r="Q26" s="60"/>
    </row>
    <row r="27" spans="1:17">
      <c r="A27" s="114"/>
      <c r="B27" s="4" t="s">
        <v>4</v>
      </c>
      <c r="C27" s="7">
        <v>0</v>
      </c>
      <c r="D27" s="8" t="s">
        <v>7</v>
      </c>
      <c r="E27" s="9" t="s">
        <v>34</v>
      </c>
      <c r="F27" s="7">
        <v>0</v>
      </c>
      <c r="G27" s="8" t="s">
        <v>7</v>
      </c>
      <c r="H27" s="9" t="s">
        <v>11</v>
      </c>
      <c r="I27" s="7">
        <v>0</v>
      </c>
      <c r="J27" s="8" t="s">
        <v>7</v>
      </c>
      <c r="K27" s="9" t="s">
        <v>11</v>
      </c>
      <c r="L27" s="7">
        <v>0</v>
      </c>
      <c r="M27" s="8" t="s">
        <v>7</v>
      </c>
      <c r="N27" s="9"/>
      <c r="O27" s="7">
        <v>0</v>
      </c>
      <c r="P27" s="8" t="s">
        <v>7</v>
      </c>
      <c r="Q27" s="9"/>
    </row>
    <row r="28" spans="1:17">
      <c r="A28" s="115"/>
      <c r="B28" s="6" t="s">
        <v>6</v>
      </c>
      <c r="C28" s="110">
        <f>(C26/(E27+(60*C27)))*3.6</f>
        <v>12</v>
      </c>
      <c r="D28" s="111"/>
      <c r="E28" s="112"/>
      <c r="F28" s="110">
        <f t="shared" ref="F28" si="24">(F26/(H27+(60*F27)))*3.6</f>
        <v>12.857142857142858</v>
      </c>
      <c r="G28" s="111"/>
      <c r="H28" s="112"/>
      <c r="I28" s="110">
        <f t="shared" ref="I28" si="25">(I26/(K27+(60*I27)))*3.6</f>
        <v>12.857142857142858</v>
      </c>
      <c r="J28" s="111"/>
      <c r="K28" s="112"/>
      <c r="L28" s="110" t="e">
        <f t="shared" ref="L28" si="26">(L26/(N27+(60*L27)))*3.6</f>
        <v>#DIV/0!</v>
      </c>
      <c r="M28" s="111"/>
      <c r="N28" s="112"/>
      <c r="O28" s="110" t="e">
        <f t="shared" ref="O28" si="27">(O26/(Q27+(60*O27)))*3.6</f>
        <v>#DIV/0!</v>
      </c>
      <c r="P28" s="111"/>
      <c r="Q28" s="112"/>
    </row>
    <row r="29" spans="1:17" ht="15.75" thickBot="1">
      <c r="A29" s="116"/>
      <c r="B29" s="5" t="s">
        <v>5</v>
      </c>
      <c r="C29" s="107">
        <f>C28/$H$1</f>
        <v>0.82758620689655171</v>
      </c>
      <c r="D29" s="108"/>
      <c r="E29" s="109"/>
      <c r="F29" s="107">
        <f t="shared" ref="F29" si="28">F28/$H$1</f>
        <v>0.88669950738916259</v>
      </c>
      <c r="G29" s="108"/>
      <c r="H29" s="109"/>
      <c r="I29" s="107">
        <f t="shared" ref="I29" si="29">I28/$H$1</f>
        <v>0.88669950738916259</v>
      </c>
      <c r="J29" s="108"/>
      <c r="K29" s="109"/>
      <c r="L29" s="107"/>
      <c r="M29" s="108"/>
      <c r="N29" s="109"/>
      <c r="O29" s="107"/>
      <c r="P29" s="108"/>
      <c r="Q29" s="109"/>
    </row>
    <row r="30" spans="1:17" ht="15.75" thickBot="1"/>
    <row r="31" spans="1:17" ht="15.75" thickBot="1">
      <c r="A31" s="113">
        <v>1.1000000000000001</v>
      </c>
      <c r="B31" s="3" t="s">
        <v>3</v>
      </c>
      <c r="C31" s="58">
        <v>100</v>
      </c>
      <c r="D31" s="59"/>
      <c r="E31" s="60"/>
      <c r="F31" s="58">
        <v>100</v>
      </c>
      <c r="G31" s="59"/>
      <c r="H31" s="60"/>
      <c r="I31" s="58">
        <v>100</v>
      </c>
      <c r="J31" s="59"/>
      <c r="K31" s="60"/>
      <c r="L31" s="58">
        <v>100</v>
      </c>
      <c r="M31" s="59"/>
      <c r="N31" s="60"/>
      <c r="O31" s="58">
        <v>100</v>
      </c>
      <c r="P31" s="59"/>
      <c r="Q31" s="60"/>
    </row>
    <row r="32" spans="1:17">
      <c r="A32" s="114"/>
      <c r="B32" s="4" t="s">
        <v>4</v>
      </c>
      <c r="C32" s="7">
        <v>0</v>
      </c>
      <c r="D32" s="8" t="s">
        <v>7</v>
      </c>
      <c r="E32" s="9" t="s">
        <v>43</v>
      </c>
      <c r="F32" s="7">
        <v>0</v>
      </c>
      <c r="G32" s="8" t="s">
        <v>7</v>
      </c>
      <c r="H32" s="9" t="s">
        <v>45</v>
      </c>
      <c r="I32" s="7">
        <v>0</v>
      </c>
      <c r="J32" s="8" t="s">
        <v>7</v>
      </c>
      <c r="K32" s="9" t="s">
        <v>44</v>
      </c>
      <c r="L32" s="7">
        <v>0</v>
      </c>
      <c r="M32" s="8" t="s">
        <v>7</v>
      </c>
      <c r="N32" s="9" t="s">
        <v>43</v>
      </c>
      <c r="O32" s="7">
        <v>0</v>
      </c>
      <c r="P32" s="8" t="s">
        <v>7</v>
      </c>
      <c r="Q32" s="9"/>
    </row>
    <row r="33" spans="1:17">
      <c r="A33" s="115"/>
      <c r="B33" s="6" t="s">
        <v>6</v>
      </c>
      <c r="C33" s="110">
        <f>(C31/(E32+(60*C32)))*3.6</f>
        <v>15.000000000000002</v>
      </c>
      <c r="D33" s="111"/>
      <c r="E33" s="112"/>
      <c r="F33" s="110">
        <f t="shared" ref="F33" si="30">(F31/(H32+(60*F32)))*3.6</f>
        <v>15.652173913043478</v>
      </c>
      <c r="G33" s="111"/>
      <c r="H33" s="112"/>
      <c r="I33" s="110">
        <f t="shared" ref="I33" si="31">(I31/(K32+(60*I32)))*3.6</f>
        <v>14.4</v>
      </c>
      <c r="J33" s="111"/>
      <c r="K33" s="112"/>
      <c r="L33" s="110">
        <f t="shared" ref="L33" si="32">(L31/(N32+(60*L32)))*3.6</f>
        <v>15.000000000000002</v>
      </c>
      <c r="M33" s="111"/>
      <c r="N33" s="112"/>
      <c r="O33" s="110" t="e">
        <f t="shared" ref="O33" si="33">(O31/(Q32+(60*O32)))*3.6</f>
        <v>#DIV/0!</v>
      </c>
      <c r="P33" s="111"/>
      <c r="Q33" s="112"/>
    </row>
    <row r="34" spans="1:17" ht="15.75" thickBot="1">
      <c r="A34" s="116"/>
      <c r="B34" s="5" t="s">
        <v>5</v>
      </c>
      <c r="C34" s="107">
        <f>C33/$H$1</f>
        <v>1.0344827586206897</v>
      </c>
      <c r="D34" s="108"/>
      <c r="E34" s="109"/>
      <c r="F34" s="107">
        <f t="shared" ref="F34" si="34">F33/$H$1</f>
        <v>1.0794602698650675</v>
      </c>
      <c r="G34" s="108"/>
      <c r="H34" s="109"/>
      <c r="I34" s="107">
        <f t="shared" ref="I34" si="35">I33/$H$1</f>
        <v>0.99310344827586206</v>
      </c>
      <c r="J34" s="108"/>
      <c r="K34" s="109"/>
      <c r="L34" s="107">
        <f t="shared" ref="L34" si="36">L33/$H$1</f>
        <v>1.0344827586206897</v>
      </c>
      <c r="M34" s="108"/>
      <c r="N34" s="109"/>
      <c r="O34" s="107"/>
      <c r="P34" s="108"/>
      <c r="Q34" s="109"/>
    </row>
    <row r="35" spans="1:17" ht="15.75" thickBot="1"/>
    <row r="36" spans="1:17" ht="19.5" thickBot="1">
      <c r="B36" s="16" t="s">
        <v>4</v>
      </c>
      <c r="C36" s="17">
        <v>6</v>
      </c>
      <c r="D36" s="18" t="s">
        <v>7</v>
      </c>
      <c r="E36" s="19" t="s">
        <v>9</v>
      </c>
      <c r="I36" s="128" t="s">
        <v>70</v>
      </c>
      <c r="J36" s="129"/>
      <c r="K36" s="129"/>
      <c r="L36" s="51">
        <v>12.5</v>
      </c>
      <c r="M36" s="51"/>
      <c r="N36" s="52"/>
    </row>
    <row r="37" spans="1:17" ht="19.5" thickBot="1">
      <c r="B37" s="15" t="s">
        <v>3</v>
      </c>
      <c r="C37" s="38">
        <v>1320</v>
      </c>
      <c r="D37" s="39"/>
      <c r="E37" s="40"/>
      <c r="I37" s="117" t="s">
        <v>71</v>
      </c>
      <c r="J37" s="118"/>
      <c r="K37" s="118"/>
      <c r="L37" s="55">
        <f>ABS(C38-L36)</f>
        <v>0.69999999999999929</v>
      </c>
      <c r="M37" s="55"/>
      <c r="N37" s="56"/>
    </row>
    <row r="38" spans="1:17" ht="18.75">
      <c r="B38" s="13" t="s">
        <v>6</v>
      </c>
      <c r="C38" s="41">
        <f>(C37/(E36+(C36*60)))*3.6</f>
        <v>13.2</v>
      </c>
      <c r="D38" s="42"/>
      <c r="E38" s="43"/>
    </row>
    <row r="39" spans="1:17" ht="19.5" thickBot="1">
      <c r="B39" s="14" t="s">
        <v>5</v>
      </c>
      <c r="C39" s="44">
        <f>C38/$H$1</f>
        <v>0.91034482758620683</v>
      </c>
      <c r="D39" s="45"/>
      <c r="E39" s="46"/>
    </row>
    <row r="42" spans="1:17" ht="15.75" thickBot="1">
      <c r="A42" s="2">
        <v>41611</v>
      </c>
    </row>
    <row r="43" spans="1:17" ht="19.5" thickBot="1">
      <c r="B43" s="16" t="s">
        <v>4</v>
      </c>
      <c r="C43" s="17">
        <v>6</v>
      </c>
      <c r="D43" s="18" t="s">
        <v>7</v>
      </c>
      <c r="E43" s="19" t="s">
        <v>9</v>
      </c>
      <c r="I43" s="128" t="s">
        <v>70</v>
      </c>
      <c r="J43" s="129"/>
      <c r="K43" s="129"/>
      <c r="L43" s="51">
        <v>12.3</v>
      </c>
      <c r="M43" s="51"/>
      <c r="N43" s="52"/>
    </row>
    <row r="44" spans="1:17" ht="19.5" thickBot="1">
      <c r="B44" s="15" t="s">
        <v>3</v>
      </c>
      <c r="C44" s="38">
        <v>1200</v>
      </c>
      <c r="D44" s="39"/>
      <c r="E44" s="40"/>
      <c r="I44" s="117" t="s">
        <v>71</v>
      </c>
      <c r="J44" s="118"/>
      <c r="K44" s="118"/>
      <c r="L44" s="55">
        <f>ABS(C45-L43)</f>
        <v>0.30000000000000071</v>
      </c>
      <c r="M44" s="55"/>
      <c r="N44" s="56"/>
    </row>
    <row r="45" spans="1:17" ht="18.75">
      <c r="B45" s="13" t="s">
        <v>6</v>
      </c>
      <c r="C45" s="41">
        <f>(C44/(E43+(C43*60)))*3.6</f>
        <v>12</v>
      </c>
      <c r="D45" s="42"/>
      <c r="E45" s="43"/>
    </row>
    <row r="46" spans="1:17" ht="19.5" thickBot="1">
      <c r="B46" s="14" t="s">
        <v>5</v>
      </c>
      <c r="C46" s="44">
        <f>C45/$H$1</f>
        <v>0.82758620689655171</v>
      </c>
      <c r="D46" s="45"/>
      <c r="E46" s="46"/>
    </row>
    <row r="47" spans="1:17" ht="15.75" thickBot="1"/>
    <row r="48" spans="1:17" ht="19.5" thickBot="1">
      <c r="B48" s="16" t="s">
        <v>4</v>
      </c>
      <c r="C48" s="17">
        <v>2</v>
      </c>
      <c r="D48" s="18" t="s">
        <v>7</v>
      </c>
      <c r="E48" s="19" t="s">
        <v>9</v>
      </c>
      <c r="I48" s="128" t="s">
        <v>70</v>
      </c>
      <c r="J48" s="129"/>
      <c r="K48" s="129"/>
      <c r="L48" s="51">
        <v>15.2</v>
      </c>
      <c r="M48" s="51"/>
      <c r="N48" s="52"/>
    </row>
    <row r="49" spans="1:14" ht="19.5" thickBot="1">
      <c r="B49" s="15" t="s">
        <v>3</v>
      </c>
      <c r="C49" s="38">
        <v>555</v>
      </c>
      <c r="D49" s="39"/>
      <c r="E49" s="40"/>
      <c r="I49" s="117" t="s">
        <v>71</v>
      </c>
      <c r="J49" s="118"/>
      <c r="K49" s="118"/>
      <c r="L49" s="55">
        <f>ABS(C50-L48)</f>
        <v>1.4500000000000028</v>
      </c>
      <c r="M49" s="55"/>
      <c r="N49" s="56"/>
    </row>
    <row r="50" spans="1:14" ht="18.75">
      <c r="B50" s="13" t="s">
        <v>6</v>
      </c>
      <c r="C50" s="41">
        <f>(C49/(E48+(C48*60)))*3.6</f>
        <v>16.650000000000002</v>
      </c>
      <c r="D50" s="42"/>
      <c r="E50" s="43"/>
    </row>
    <row r="51" spans="1:14" ht="19.5" thickBot="1">
      <c r="B51" s="14" t="s">
        <v>5</v>
      </c>
      <c r="C51" s="44">
        <f>C50/$H$1</f>
        <v>1.1482758620689657</v>
      </c>
      <c r="D51" s="45"/>
      <c r="E51" s="46"/>
    </row>
    <row r="52" spans="1:14" ht="15.75" thickBot="1"/>
    <row r="53" spans="1:14" ht="30">
      <c r="B53" s="21" t="s">
        <v>87</v>
      </c>
      <c r="C53" s="130">
        <f>(C46+C51)/2</f>
        <v>0.98793103448275876</v>
      </c>
      <c r="D53" s="130"/>
      <c r="E53" s="131"/>
      <c r="F53" s="132"/>
      <c r="G53" s="51"/>
      <c r="H53" s="133"/>
      <c r="I53" s="136" t="s">
        <v>89</v>
      </c>
      <c r="J53" s="137"/>
      <c r="K53" s="137"/>
      <c r="L53" s="119">
        <f>(L44+L49)/2</f>
        <v>0.87500000000000178</v>
      </c>
      <c r="M53" s="119"/>
      <c r="N53" s="120"/>
    </row>
    <row r="54" spans="1:14" ht="16.5" thickBot="1">
      <c r="B54" s="22" t="s">
        <v>88</v>
      </c>
      <c r="C54" s="121">
        <v>8</v>
      </c>
      <c r="D54" s="122"/>
      <c r="E54" s="123"/>
      <c r="F54" s="134"/>
      <c r="G54" s="125"/>
      <c r="H54" s="135"/>
      <c r="I54" s="124" t="s">
        <v>88</v>
      </c>
      <c r="J54" s="125"/>
      <c r="K54" s="125"/>
      <c r="L54" s="126">
        <v>5</v>
      </c>
      <c r="M54" s="126"/>
      <c r="N54" s="127"/>
    </row>
    <row r="57" spans="1:14" ht="15.75" thickBot="1">
      <c r="A57" s="2">
        <v>41613</v>
      </c>
    </row>
    <row r="58" spans="1:14" ht="19.5" thickBot="1">
      <c r="B58" s="16" t="s">
        <v>4</v>
      </c>
      <c r="C58" s="17">
        <v>2</v>
      </c>
      <c r="D58" s="18" t="s">
        <v>7</v>
      </c>
      <c r="E58" s="19" t="s">
        <v>9</v>
      </c>
      <c r="I58" s="128" t="s">
        <v>70</v>
      </c>
      <c r="J58" s="129"/>
      <c r="K58" s="129"/>
      <c r="L58" s="51">
        <v>16</v>
      </c>
      <c r="M58" s="51"/>
      <c r="N58" s="52"/>
    </row>
    <row r="59" spans="1:14" ht="19.5" thickBot="1">
      <c r="B59" s="15" t="s">
        <v>3</v>
      </c>
      <c r="C59" s="38">
        <v>560</v>
      </c>
      <c r="D59" s="39"/>
      <c r="E59" s="40"/>
      <c r="I59" s="117" t="s">
        <v>71</v>
      </c>
      <c r="J59" s="118"/>
      <c r="K59" s="118"/>
      <c r="L59" s="55">
        <f>ABS(C60-L58)</f>
        <v>0.80000000000000071</v>
      </c>
      <c r="M59" s="55"/>
      <c r="N59" s="56"/>
    </row>
    <row r="60" spans="1:14" ht="18.75">
      <c r="B60" s="13" t="s">
        <v>6</v>
      </c>
      <c r="C60" s="41">
        <f>(C59/(E58+(C58*60)))*3.6</f>
        <v>16.8</v>
      </c>
      <c r="D60" s="42"/>
      <c r="E60" s="43"/>
    </row>
    <row r="61" spans="1:14" ht="19.5" thickBot="1">
      <c r="B61" s="14" t="s">
        <v>5</v>
      </c>
      <c r="C61" s="44">
        <f>C60/$H$1</f>
        <v>1.1586206896551725</v>
      </c>
      <c r="D61" s="45"/>
      <c r="E61" s="46"/>
    </row>
    <row r="65" spans="1:30" ht="15.75" thickBot="1">
      <c r="A65" s="2">
        <v>41618</v>
      </c>
    </row>
    <row r="66" spans="1:30" ht="15.75" thickBot="1">
      <c r="R66" s="25" t="s">
        <v>95</v>
      </c>
      <c r="S66" s="139"/>
      <c r="T66" s="140"/>
      <c r="U66" s="140"/>
      <c r="V66" s="141"/>
      <c r="W66" s="140" t="s">
        <v>96</v>
      </c>
      <c r="X66" s="140"/>
      <c r="Y66" s="140"/>
      <c r="Z66" s="139"/>
      <c r="AA66" s="142"/>
      <c r="AB66" s="140"/>
      <c r="AC66" s="140"/>
      <c r="AD66" s="141"/>
    </row>
    <row r="67" spans="1:30" ht="15.75" thickBot="1">
      <c r="S67" s="26"/>
      <c r="T67" s="26"/>
      <c r="U67" s="27"/>
      <c r="Z67" s="26"/>
      <c r="AA67" s="26"/>
      <c r="AB67" s="26"/>
    </row>
    <row r="68" spans="1:30" ht="15.75">
      <c r="R68" s="143" t="s">
        <v>97</v>
      </c>
      <c r="S68" s="145" t="s">
        <v>98</v>
      </c>
      <c r="T68" s="143" t="s">
        <v>99</v>
      </c>
      <c r="U68" s="147" t="s">
        <v>70</v>
      </c>
      <c r="V68" s="148"/>
      <c r="W68" s="149"/>
      <c r="X68" s="150"/>
      <c r="Y68" s="150"/>
      <c r="Z68" s="150"/>
      <c r="AA68" s="150"/>
      <c r="AB68" s="151"/>
      <c r="AC68" s="152" t="s">
        <v>100</v>
      </c>
      <c r="AD68" s="153"/>
    </row>
    <row r="69" spans="1:30" ht="15.75" customHeight="1" thickBot="1">
      <c r="R69" s="144"/>
      <c r="S69" s="146"/>
      <c r="T69" s="144"/>
      <c r="U69" s="28" t="s">
        <v>5</v>
      </c>
      <c r="V69" s="29" t="s">
        <v>6</v>
      </c>
      <c r="W69" s="154" t="s">
        <v>4</v>
      </c>
      <c r="X69" s="155"/>
      <c r="Y69" s="156"/>
      <c r="Z69" s="30" t="s">
        <v>6</v>
      </c>
      <c r="AA69" s="157" t="s">
        <v>5</v>
      </c>
      <c r="AB69" s="158"/>
      <c r="AC69" s="159" t="s">
        <v>101</v>
      </c>
      <c r="AD69" s="160"/>
    </row>
    <row r="70" spans="1:30">
      <c r="R70" s="98">
        <v>1</v>
      </c>
      <c r="S70" s="99">
        <v>1200</v>
      </c>
      <c r="T70" s="31" t="s">
        <v>102</v>
      </c>
      <c r="U70" s="73">
        <f>(V70/$H$1)</f>
        <v>0.79999999999999993</v>
      </c>
      <c r="V70" s="101">
        <v>11.6</v>
      </c>
      <c r="W70" s="102">
        <v>6</v>
      </c>
      <c r="X70" s="103" t="s">
        <v>7</v>
      </c>
      <c r="Y70" s="104" t="s">
        <v>159</v>
      </c>
      <c r="Z70" s="95">
        <f>(S70/((W70*60)+Y70))*3.6</f>
        <v>11.458885941644562</v>
      </c>
      <c r="AA70" s="105">
        <f>(Z70/$H$1)*100</f>
        <v>79.026799597548703</v>
      </c>
      <c r="AB70" s="106"/>
      <c r="AC70" s="161">
        <f>ABS(Z70-V70)</f>
        <v>0.14111405835543778</v>
      </c>
      <c r="AD70" s="162"/>
    </row>
    <row r="71" spans="1:30">
      <c r="R71" s="69"/>
      <c r="S71" s="100"/>
      <c r="T71" s="32" t="s">
        <v>154</v>
      </c>
      <c r="U71" s="74"/>
      <c r="V71" s="75"/>
      <c r="W71" s="77"/>
      <c r="X71" s="79"/>
      <c r="Y71" s="81"/>
      <c r="Z71" s="95"/>
      <c r="AA71" s="96"/>
      <c r="AB71" s="97"/>
      <c r="AC71" s="61"/>
      <c r="AD71" s="62"/>
    </row>
    <row r="72" spans="1:30" ht="15" customHeight="1">
      <c r="R72" s="69">
        <v>2</v>
      </c>
      <c r="S72" s="71">
        <v>500</v>
      </c>
      <c r="T72" s="32" t="s">
        <v>155</v>
      </c>
      <c r="U72" s="73">
        <f t="shared" ref="U72" si="37">(V72/$H$1)</f>
        <v>1</v>
      </c>
      <c r="V72" s="75">
        <v>14.5</v>
      </c>
      <c r="W72" s="89">
        <v>2</v>
      </c>
      <c r="X72" s="91" t="s">
        <v>7</v>
      </c>
      <c r="Y72" s="93" t="s">
        <v>142</v>
      </c>
      <c r="Z72" s="95">
        <f>(S72/((W72*60)+Y72))*3.6</f>
        <v>13.432835820895523</v>
      </c>
      <c r="AA72" s="85">
        <f t="shared" ref="AA72" si="38">(Z72/$H$1)*100</f>
        <v>92.640247040658778</v>
      </c>
      <c r="AB72" s="86"/>
      <c r="AC72" s="61">
        <f>ABS(Z72-V72)</f>
        <v>1.067164179104477</v>
      </c>
      <c r="AD72" s="62"/>
    </row>
    <row r="73" spans="1:30" ht="15" customHeight="1">
      <c r="R73" s="69"/>
      <c r="S73" s="100"/>
      <c r="T73" s="32" t="s">
        <v>156</v>
      </c>
      <c r="U73" s="74"/>
      <c r="V73" s="75"/>
      <c r="W73" s="90"/>
      <c r="X73" s="92"/>
      <c r="Y73" s="94"/>
      <c r="Z73" s="95"/>
      <c r="AA73" s="96"/>
      <c r="AB73" s="97"/>
      <c r="AC73" s="61"/>
      <c r="AD73" s="62"/>
    </row>
    <row r="74" spans="1:30" ht="15" customHeight="1">
      <c r="R74" s="69">
        <v>3</v>
      </c>
      <c r="S74" s="71">
        <v>800</v>
      </c>
      <c r="T74" s="32" t="s">
        <v>157</v>
      </c>
      <c r="U74" s="73">
        <f t="shared" ref="U74" si="39">(V74/$H$1)</f>
        <v>0.90344827586206899</v>
      </c>
      <c r="V74" s="75">
        <v>13.1</v>
      </c>
      <c r="W74" s="77">
        <v>3</v>
      </c>
      <c r="X74" s="79" t="s">
        <v>7</v>
      </c>
      <c r="Y74" s="81" t="s">
        <v>10</v>
      </c>
      <c r="Z74" s="83">
        <f>(S74/((W74*60)+Y74))*3.6</f>
        <v>13.27188940092166</v>
      </c>
      <c r="AA74" s="85">
        <f t="shared" ref="AA74" si="40">(Z74/$H$1)*100</f>
        <v>91.530271730494206</v>
      </c>
      <c r="AB74" s="86"/>
      <c r="AC74" s="61">
        <f>ABS(Z74-V74)</f>
        <v>0.1718894009216605</v>
      </c>
      <c r="AD74" s="62"/>
    </row>
    <row r="75" spans="1:30" ht="15.75" customHeight="1" thickBot="1">
      <c r="R75" s="70"/>
      <c r="S75" s="72"/>
      <c r="T75" s="33" t="s">
        <v>158</v>
      </c>
      <c r="U75" s="74"/>
      <c r="V75" s="76"/>
      <c r="W75" s="78"/>
      <c r="X75" s="80"/>
      <c r="Y75" s="82"/>
      <c r="Z75" s="84"/>
      <c r="AA75" s="87"/>
      <c r="AB75" s="88"/>
      <c r="AC75" s="63"/>
      <c r="AD75" s="64"/>
    </row>
    <row r="76" spans="1:30" ht="26.25">
      <c r="Z76" s="34" t="s">
        <v>103</v>
      </c>
      <c r="AA76" s="65">
        <f>AVERAGE(AA70:AA75)</f>
        <v>87.732439456233877</v>
      </c>
      <c r="AB76" s="66"/>
      <c r="AC76" s="67">
        <f>AVERAGE(AC70:AC75)</f>
        <v>0.46005587946052512</v>
      </c>
      <c r="AD76" s="68"/>
    </row>
    <row r="77" spans="1:30">
      <c r="Z77" s="35" t="s">
        <v>105</v>
      </c>
      <c r="AA77" s="138">
        <v>4</v>
      </c>
      <c r="AB77" s="138"/>
      <c r="AC77" s="138">
        <v>7</v>
      </c>
      <c r="AD77" s="138"/>
    </row>
    <row r="80" spans="1:30" ht="15.75" thickBot="1">
      <c r="A80" s="2">
        <v>41646</v>
      </c>
    </row>
    <row r="81" spans="1:14" ht="19.5" thickBot="1">
      <c r="B81" s="16" t="s">
        <v>4</v>
      </c>
      <c r="C81" s="17">
        <v>3</v>
      </c>
      <c r="D81" s="18" t="s">
        <v>7</v>
      </c>
      <c r="E81" s="19" t="s">
        <v>159</v>
      </c>
      <c r="I81" s="58" t="s">
        <v>4</v>
      </c>
      <c r="J81" s="59" t="s">
        <v>4</v>
      </c>
      <c r="K81" s="60" t="s">
        <v>4</v>
      </c>
      <c r="L81" s="18">
        <v>2</v>
      </c>
      <c r="M81" s="18" t="s">
        <v>7</v>
      </c>
      <c r="N81" s="19" t="s">
        <v>13</v>
      </c>
    </row>
    <row r="82" spans="1:14" ht="18.75">
      <c r="B82" s="15" t="s">
        <v>3</v>
      </c>
      <c r="C82" s="38">
        <v>750</v>
      </c>
      <c r="D82" s="39"/>
      <c r="E82" s="40"/>
      <c r="I82" s="38" t="s">
        <v>3</v>
      </c>
      <c r="J82" s="39" t="s">
        <v>3</v>
      </c>
      <c r="K82" s="40" t="s">
        <v>3</v>
      </c>
      <c r="L82" s="53">
        <v>600</v>
      </c>
      <c r="M82" s="39"/>
      <c r="N82" s="40"/>
    </row>
    <row r="83" spans="1:14" ht="18.75">
      <c r="A83" s="179"/>
      <c r="B83" s="175" t="s">
        <v>6</v>
      </c>
      <c r="C83" s="176">
        <f>(C82/(E81+(C81*60)))*3.6</f>
        <v>13.705583756345177</v>
      </c>
      <c r="D83" s="177"/>
      <c r="E83" s="178"/>
      <c r="F83" s="179"/>
      <c r="G83" s="179"/>
      <c r="H83" s="179"/>
      <c r="I83" s="110" t="s">
        <v>6</v>
      </c>
      <c r="J83" s="111" t="s">
        <v>6</v>
      </c>
      <c r="K83" s="112" t="s">
        <v>6</v>
      </c>
      <c r="L83" s="180">
        <f>(L82/(N81+(L81*60)))*3.6</f>
        <v>13.935483870967742</v>
      </c>
      <c r="M83" s="177"/>
      <c r="N83" s="178"/>
    </row>
    <row r="84" spans="1:14" ht="19.5" thickBot="1">
      <c r="B84" s="14" t="s">
        <v>5</v>
      </c>
      <c r="C84" s="44">
        <f>C83/$H$1</f>
        <v>0.94521267285139154</v>
      </c>
      <c r="D84" s="45"/>
      <c r="E84" s="46"/>
      <c r="I84" s="54" t="s">
        <v>5</v>
      </c>
      <c r="J84" s="55" t="s">
        <v>5</v>
      </c>
      <c r="K84" s="56" t="s">
        <v>5</v>
      </c>
      <c r="L84" s="57">
        <f>L83/$H$1</f>
        <v>0.96106785317018906</v>
      </c>
      <c r="M84" s="45"/>
      <c r="N84" s="46"/>
    </row>
    <row r="85" spans="1:14" ht="15.75" thickBot="1"/>
    <row r="86" spans="1:14" ht="19.5" thickBot="1">
      <c r="B86" s="16" t="s">
        <v>4</v>
      </c>
      <c r="C86" s="17">
        <v>1</v>
      </c>
      <c r="D86" s="18" t="s">
        <v>7</v>
      </c>
      <c r="E86" s="19" t="s">
        <v>182</v>
      </c>
      <c r="I86" s="47" t="s">
        <v>4</v>
      </c>
      <c r="J86" s="48" t="s">
        <v>4</v>
      </c>
      <c r="K86" s="49" t="s">
        <v>4</v>
      </c>
      <c r="L86" s="18">
        <v>2</v>
      </c>
      <c r="M86" s="18" t="s">
        <v>7</v>
      </c>
      <c r="N86" s="19" t="s">
        <v>22</v>
      </c>
    </row>
    <row r="87" spans="1:14" ht="18.75">
      <c r="B87" s="15" t="s">
        <v>3</v>
      </c>
      <c r="C87" s="38">
        <v>450</v>
      </c>
      <c r="D87" s="39"/>
      <c r="E87" s="40"/>
      <c r="I87" s="50" t="s">
        <v>3</v>
      </c>
      <c r="J87" s="51" t="s">
        <v>3</v>
      </c>
      <c r="K87" s="52" t="s">
        <v>3</v>
      </c>
      <c r="L87" s="53">
        <v>600</v>
      </c>
      <c r="M87" s="39"/>
      <c r="N87" s="40"/>
    </row>
    <row r="88" spans="1:14" ht="18.75">
      <c r="A88" s="179"/>
      <c r="B88" s="175" t="s">
        <v>6</v>
      </c>
      <c r="C88" s="176">
        <f>(C87/(E86+(C86*60)))*3.6</f>
        <v>14.086956521739131</v>
      </c>
      <c r="D88" s="177"/>
      <c r="E88" s="178"/>
      <c r="F88" s="179"/>
      <c r="G88" s="179"/>
      <c r="H88" s="179"/>
      <c r="I88" s="110" t="s">
        <v>6</v>
      </c>
      <c r="J88" s="111" t="s">
        <v>6</v>
      </c>
      <c r="K88" s="112" t="s">
        <v>6</v>
      </c>
      <c r="L88" s="180">
        <f>(L87/(N86+(L86*60)))*3.6</f>
        <v>13.846153846153847</v>
      </c>
      <c r="M88" s="177"/>
      <c r="N88" s="178"/>
    </row>
    <row r="89" spans="1:14" ht="19.5" thickBot="1">
      <c r="B89" s="14" t="s">
        <v>5</v>
      </c>
      <c r="C89" s="44">
        <f>C88/$H$1</f>
        <v>0.9715142428785607</v>
      </c>
      <c r="D89" s="45"/>
      <c r="E89" s="46"/>
      <c r="I89" s="54" t="s">
        <v>5</v>
      </c>
      <c r="J89" s="55" t="s">
        <v>5</v>
      </c>
      <c r="K89" s="56" t="s">
        <v>5</v>
      </c>
      <c r="L89" s="57">
        <f>L88/$H$1</f>
        <v>0.9549071618037136</v>
      </c>
      <c r="M89" s="45"/>
      <c r="N89" s="46"/>
    </row>
    <row r="90" spans="1:14" ht="15.75" thickBot="1"/>
    <row r="91" spans="1:14" ht="19.5" thickBot="1">
      <c r="B91" s="16" t="s">
        <v>4</v>
      </c>
      <c r="C91" s="17">
        <v>3</v>
      </c>
      <c r="D91" s="18" t="s">
        <v>7</v>
      </c>
      <c r="E91" s="19" t="s">
        <v>8</v>
      </c>
    </row>
    <row r="92" spans="1:14" ht="18.75">
      <c r="B92" s="15" t="s">
        <v>3</v>
      </c>
      <c r="C92" s="38">
        <v>750</v>
      </c>
      <c r="D92" s="39"/>
      <c r="E92" s="40"/>
    </row>
    <row r="93" spans="1:14" ht="18.75">
      <c r="A93" s="179"/>
      <c r="B93" s="175" t="s">
        <v>6</v>
      </c>
      <c r="C93" s="176">
        <f>(C92/(E91+(C91*60)))*3.6</f>
        <v>12.67605633802817</v>
      </c>
      <c r="D93" s="177"/>
      <c r="E93" s="178"/>
      <c r="F93" s="179"/>
      <c r="G93" s="179"/>
      <c r="H93" s="179"/>
      <c r="I93" s="179"/>
      <c r="J93" s="179"/>
      <c r="K93" s="179"/>
      <c r="L93" s="179"/>
      <c r="M93" s="179"/>
      <c r="N93" s="179"/>
    </row>
    <row r="94" spans="1:14" ht="19.5" thickBot="1">
      <c r="B94" s="14" t="s">
        <v>5</v>
      </c>
      <c r="C94" s="44">
        <f>C93/$H$1</f>
        <v>0.87421078193297719</v>
      </c>
      <c r="D94" s="45"/>
      <c r="E94" s="46"/>
    </row>
  </sheetData>
  <mergeCells count="187">
    <mergeCell ref="AA77:AB77"/>
    <mergeCell ref="AC77:AD77"/>
    <mergeCell ref="I58:K58"/>
    <mergeCell ref="L58:N58"/>
    <mergeCell ref="C59:E59"/>
    <mergeCell ref="I59:K59"/>
    <mergeCell ref="L59:N59"/>
    <mergeCell ref="C60:E60"/>
    <mergeCell ref="C61:E61"/>
    <mergeCell ref="S66:V66"/>
    <mergeCell ref="W66:Z66"/>
    <mergeCell ref="AA66:AD66"/>
    <mergeCell ref="R68:R69"/>
    <mergeCell ref="S68:S69"/>
    <mergeCell ref="T68:T69"/>
    <mergeCell ref="U68:V68"/>
    <mergeCell ref="W68:AB68"/>
    <mergeCell ref="AC68:AD68"/>
    <mergeCell ref="W69:Y69"/>
    <mergeCell ref="AA69:AB69"/>
    <mergeCell ref="AC69:AD69"/>
    <mergeCell ref="AC70:AD71"/>
    <mergeCell ref="R72:R73"/>
    <mergeCell ref="S72:S73"/>
    <mergeCell ref="L53:N53"/>
    <mergeCell ref="C54:E54"/>
    <mergeCell ref="I54:K54"/>
    <mergeCell ref="L54:N54"/>
    <mergeCell ref="C39:E39"/>
    <mergeCell ref="I36:K36"/>
    <mergeCell ref="L36:N36"/>
    <mergeCell ref="I37:K37"/>
    <mergeCell ref="L37:N37"/>
    <mergeCell ref="C50:E50"/>
    <mergeCell ref="C51:E51"/>
    <mergeCell ref="C53:E53"/>
    <mergeCell ref="F53:H54"/>
    <mergeCell ref="I53:K53"/>
    <mergeCell ref="C46:E46"/>
    <mergeCell ref="I48:K48"/>
    <mergeCell ref="L48:N48"/>
    <mergeCell ref="C49:E49"/>
    <mergeCell ref="I49:K49"/>
    <mergeCell ref="L49:N49"/>
    <mergeCell ref="C45:E45"/>
    <mergeCell ref="I43:K43"/>
    <mergeCell ref="L43:N43"/>
    <mergeCell ref="C44:E44"/>
    <mergeCell ref="A31:A34"/>
    <mergeCell ref="C31:E31"/>
    <mergeCell ref="F31:H31"/>
    <mergeCell ref="I31:K31"/>
    <mergeCell ref="L31:N31"/>
    <mergeCell ref="O31:Q31"/>
    <mergeCell ref="C33:E33"/>
    <mergeCell ref="F33:H33"/>
    <mergeCell ref="I33:K33"/>
    <mergeCell ref="L33:N33"/>
    <mergeCell ref="O33:Q33"/>
    <mergeCell ref="C34:E34"/>
    <mergeCell ref="F34:H34"/>
    <mergeCell ref="I34:K34"/>
    <mergeCell ref="L34:N34"/>
    <mergeCell ref="O34:Q34"/>
    <mergeCell ref="I44:K44"/>
    <mergeCell ref="L44:N44"/>
    <mergeCell ref="C37:E37"/>
    <mergeCell ref="C38:E38"/>
    <mergeCell ref="O26:Q26"/>
    <mergeCell ref="C28:E28"/>
    <mergeCell ref="F28:H28"/>
    <mergeCell ref="I28:K28"/>
    <mergeCell ref="L28:N28"/>
    <mergeCell ref="O28:Q28"/>
    <mergeCell ref="O29:Q29"/>
    <mergeCell ref="A26:A29"/>
    <mergeCell ref="C26:E26"/>
    <mergeCell ref="F26:H26"/>
    <mergeCell ref="I26:K26"/>
    <mergeCell ref="L26:N26"/>
    <mergeCell ref="C29:E29"/>
    <mergeCell ref="F29:H29"/>
    <mergeCell ref="I29:K29"/>
    <mergeCell ref="L29:N29"/>
    <mergeCell ref="C20:E20"/>
    <mergeCell ref="C21:E21"/>
    <mergeCell ref="C22:E22"/>
    <mergeCell ref="O16:Q16"/>
    <mergeCell ref="C17:E17"/>
    <mergeCell ref="F17:H17"/>
    <mergeCell ref="I17:K17"/>
    <mergeCell ref="L17:N17"/>
    <mergeCell ref="O17:Q17"/>
    <mergeCell ref="A14:A17"/>
    <mergeCell ref="C14:E14"/>
    <mergeCell ref="F14:H14"/>
    <mergeCell ref="I14:K14"/>
    <mergeCell ref="L14:N14"/>
    <mergeCell ref="O12:Q12"/>
    <mergeCell ref="O14:Q14"/>
    <mergeCell ref="C16:E16"/>
    <mergeCell ref="F16:H16"/>
    <mergeCell ref="I16:K16"/>
    <mergeCell ref="L16:N16"/>
    <mergeCell ref="A9:A12"/>
    <mergeCell ref="C9:E9"/>
    <mergeCell ref="F9:H9"/>
    <mergeCell ref="I9:K9"/>
    <mergeCell ref="L9:N9"/>
    <mergeCell ref="C12:E12"/>
    <mergeCell ref="F12:H12"/>
    <mergeCell ref="I12:K12"/>
    <mergeCell ref="L12:N12"/>
    <mergeCell ref="O7:Q7"/>
    <mergeCell ref="O9:Q9"/>
    <mergeCell ref="C11:E11"/>
    <mergeCell ref="F11:H11"/>
    <mergeCell ref="I11:K11"/>
    <mergeCell ref="L11:N11"/>
    <mergeCell ref="O11:Q11"/>
    <mergeCell ref="A4:A7"/>
    <mergeCell ref="C4:E4"/>
    <mergeCell ref="F4:H4"/>
    <mergeCell ref="I4:K4"/>
    <mergeCell ref="L4:N4"/>
    <mergeCell ref="C7:E7"/>
    <mergeCell ref="F7:H7"/>
    <mergeCell ref="I7:K7"/>
    <mergeCell ref="L7:N7"/>
    <mergeCell ref="O4:Q4"/>
    <mergeCell ref="C6:E6"/>
    <mergeCell ref="F6:H6"/>
    <mergeCell ref="I6:K6"/>
    <mergeCell ref="L6:N6"/>
    <mergeCell ref="O6:Q6"/>
    <mergeCell ref="U72:U73"/>
    <mergeCell ref="V72:V73"/>
    <mergeCell ref="W72:W73"/>
    <mergeCell ref="X72:X73"/>
    <mergeCell ref="Y72:Y73"/>
    <mergeCell ref="Z72:Z73"/>
    <mergeCell ref="AA72:AB73"/>
    <mergeCell ref="AC72:AD73"/>
    <mergeCell ref="R70:R71"/>
    <mergeCell ref="S70:S71"/>
    <mergeCell ref="U70:U71"/>
    <mergeCell ref="V70:V71"/>
    <mergeCell ref="W70:W71"/>
    <mergeCell ref="X70:X71"/>
    <mergeCell ref="Y70:Y71"/>
    <mergeCell ref="Z70:Z71"/>
    <mergeCell ref="AA70:AB71"/>
    <mergeCell ref="AC74:AD75"/>
    <mergeCell ref="AA76:AB76"/>
    <mergeCell ref="AC76:AD76"/>
    <mergeCell ref="R74:R75"/>
    <mergeCell ref="S74:S75"/>
    <mergeCell ref="U74:U75"/>
    <mergeCell ref="V74:V75"/>
    <mergeCell ref="W74:W75"/>
    <mergeCell ref="X74:X75"/>
    <mergeCell ref="Y74:Y75"/>
    <mergeCell ref="Z74:Z75"/>
    <mergeCell ref="AA74:AB75"/>
    <mergeCell ref="I81:K81"/>
    <mergeCell ref="C82:E82"/>
    <mergeCell ref="I82:K82"/>
    <mergeCell ref="L82:N82"/>
    <mergeCell ref="C83:E83"/>
    <mergeCell ref="I83:K83"/>
    <mergeCell ref="L83:N83"/>
    <mergeCell ref="C84:E84"/>
    <mergeCell ref="I84:K84"/>
    <mergeCell ref="L84:N84"/>
    <mergeCell ref="C92:E92"/>
    <mergeCell ref="C93:E93"/>
    <mergeCell ref="C94:E94"/>
    <mergeCell ref="I86:K86"/>
    <mergeCell ref="C87:E87"/>
    <mergeCell ref="I87:K87"/>
    <mergeCell ref="L87:N87"/>
    <mergeCell ref="C88:E88"/>
    <mergeCell ref="I88:K88"/>
    <mergeCell ref="L88:N88"/>
    <mergeCell ref="C89:E89"/>
    <mergeCell ref="I89:K89"/>
    <mergeCell ref="L89:N89"/>
  </mergeCells>
  <pageMargins left="0.7" right="0.7" top="0.75" bottom="0.75" header="0.3" footer="0.3"/>
  <pageSetup paperSize="0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D94"/>
  <sheetViews>
    <sheetView topLeftCell="A68" workbookViewId="0">
      <selection activeCell="L88" sqref="L88:N88"/>
    </sheetView>
  </sheetViews>
  <sheetFormatPr baseColWidth="10" defaultRowHeight="15"/>
  <cols>
    <col min="3" max="3" width="4.7109375" customWidth="1"/>
    <col min="4" max="4" width="1.7109375" customWidth="1"/>
    <col min="5" max="6" width="4.7109375" customWidth="1"/>
    <col min="7" max="7" width="1.7109375" customWidth="1"/>
    <col min="8" max="9" width="4.7109375" customWidth="1"/>
    <col min="10" max="10" width="1.7109375" customWidth="1"/>
    <col min="11" max="12" width="4.7109375" customWidth="1"/>
    <col min="13" max="13" width="1.7109375" customWidth="1"/>
    <col min="14" max="15" width="4.7109375" customWidth="1"/>
    <col min="16" max="16" width="1.7109375" customWidth="1"/>
    <col min="17" max="17" width="4.7109375" customWidth="1"/>
    <col min="23" max="23" width="4.7109375" customWidth="1"/>
    <col min="24" max="24" width="1.7109375" customWidth="1"/>
    <col min="25" max="25" width="4.7109375" customWidth="1"/>
  </cols>
  <sheetData>
    <row r="1" spans="1:18">
      <c r="A1" t="s">
        <v>35</v>
      </c>
      <c r="B1" t="s">
        <v>36</v>
      </c>
      <c r="F1" t="s">
        <v>2</v>
      </c>
      <c r="G1" t="s">
        <v>7</v>
      </c>
      <c r="H1">
        <v>14</v>
      </c>
    </row>
    <row r="3" spans="1:18" ht="15.75" thickBot="1">
      <c r="A3" s="2">
        <v>41597</v>
      </c>
      <c r="B3" t="s">
        <v>26</v>
      </c>
    </row>
    <row r="4" spans="1:18" ht="15.75" thickBot="1">
      <c r="A4" s="113">
        <v>0.85</v>
      </c>
      <c r="B4" s="3" t="s">
        <v>3</v>
      </c>
      <c r="C4" s="58">
        <v>100</v>
      </c>
      <c r="D4" s="59"/>
      <c r="E4" s="60"/>
      <c r="F4" s="58">
        <v>100</v>
      </c>
      <c r="G4" s="59"/>
      <c r="H4" s="60"/>
      <c r="I4" s="58">
        <v>100</v>
      </c>
      <c r="J4" s="59"/>
      <c r="K4" s="60"/>
      <c r="L4" s="58">
        <v>100</v>
      </c>
      <c r="M4" s="59"/>
      <c r="N4" s="60"/>
      <c r="O4" s="58">
        <v>100</v>
      </c>
      <c r="P4" s="59"/>
      <c r="Q4" s="60"/>
    </row>
    <row r="5" spans="1:18">
      <c r="A5" s="114"/>
      <c r="B5" s="4" t="s">
        <v>4</v>
      </c>
      <c r="C5" s="7"/>
      <c r="D5" s="8" t="s">
        <v>7</v>
      </c>
      <c r="E5" s="9"/>
      <c r="F5" s="7"/>
      <c r="G5" s="8" t="s">
        <v>7</v>
      </c>
      <c r="H5" s="9"/>
      <c r="I5" s="7"/>
      <c r="J5" s="8" t="s">
        <v>7</v>
      </c>
      <c r="K5" s="9"/>
      <c r="L5" s="7"/>
      <c r="M5" s="8" t="s">
        <v>7</v>
      </c>
      <c r="N5" s="9"/>
      <c r="O5" s="7"/>
      <c r="P5" s="8" t="s">
        <v>7</v>
      </c>
      <c r="Q5" s="9"/>
    </row>
    <row r="6" spans="1:18">
      <c r="A6" s="115"/>
      <c r="B6" s="6" t="s">
        <v>6</v>
      </c>
      <c r="C6" s="110" t="e">
        <f>(C4/(E5+(60*C5)))*3.6</f>
        <v>#DIV/0!</v>
      </c>
      <c r="D6" s="111"/>
      <c r="E6" s="112"/>
      <c r="F6" s="110" t="e">
        <f t="shared" ref="F6" si="0">(F4/(H5+(60*F5)))*3.6</f>
        <v>#DIV/0!</v>
      </c>
      <c r="G6" s="111"/>
      <c r="H6" s="112"/>
      <c r="I6" s="110" t="e">
        <f t="shared" ref="I6" si="1">(I4/(K5+(60*I5)))*3.6</f>
        <v>#DIV/0!</v>
      </c>
      <c r="J6" s="111"/>
      <c r="K6" s="112"/>
      <c r="L6" s="110" t="e">
        <f t="shared" ref="L6" si="2">(L4/(N5+(60*L5)))*3.6</f>
        <v>#DIV/0!</v>
      </c>
      <c r="M6" s="111"/>
      <c r="N6" s="112"/>
      <c r="O6" s="110" t="e">
        <f t="shared" ref="O6" si="3">(O4/(Q5+(60*O5)))*3.6</f>
        <v>#DIV/0!</v>
      </c>
      <c r="P6" s="111"/>
      <c r="Q6" s="112"/>
    </row>
    <row r="7" spans="1:18" ht="15.75" thickBot="1">
      <c r="A7" s="116"/>
      <c r="B7" s="5" t="s">
        <v>5</v>
      </c>
      <c r="C7" s="107" t="e">
        <f>C6/$H$1</f>
        <v>#DIV/0!</v>
      </c>
      <c r="D7" s="108"/>
      <c r="E7" s="109"/>
      <c r="F7" s="107" t="e">
        <f t="shared" ref="F7" si="4">F6/$H$1</f>
        <v>#DIV/0!</v>
      </c>
      <c r="G7" s="108"/>
      <c r="H7" s="109"/>
      <c r="I7" s="107" t="e">
        <f t="shared" ref="I7" si="5">I6/$H$1</f>
        <v>#DIV/0!</v>
      </c>
      <c r="J7" s="108"/>
      <c r="K7" s="109"/>
      <c r="L7" s="107" t="e">
        <f t="shared" ref="L7" si="6">L6/$H$1</f>
        <v>#DIV/0!</v>
      </c>
      <c r="M7" s="108"/>
      <c r="N7" s="109"/>
      <c r="O7" s="107" t="e">
        <f t="shared" ref="O7" si="7">O6/$H$1</f>
        <v>#DIV/0!</v>
      </c>
      <c r="P7" s="108"/>
      <c r="Q7" s="109"/>
    </row>
    <row r="8" spans="1:18" ht="21.75" thickBot="1">
      <c r="A8" s="1"/>
    </row>
    <row r="9" spans="1:18" ht="15.75" customHeight="1" thickBot="1">
      <c r="A9" s="113">
        <v>1</v>
      </c>
      <c r="B9" s="3" t="s">
        <v>3</v>
      </c>
      <c r="C9" s="58">
        <v>100</v>
      </c>
      <c r="D9" s="59"/>
      <c r="E9" s="60"/>
      <c r="F9" s="58">
        <v>100</v>
      </c>
      <c r="G9" s="59"/>
      <c r="H9" s="60"/>
      <c r="I9" s="58">
        <v>100</v>
      </c>
      <c r="J9" s="59"/>
      <c r="K9" s="60"/>
      <c r="L9" s="58">
        <v>100</v>
      </c>
      <c r="M9" s="59"/>
      <c r="N9" s="60"/>
      <c r="O9" s="58">
        <v>100</v>
      </c>
      <c r="P9" s="59"/>
      <c r="Q9" s="60"/>
      <c r="R9" s="10"/>
    </row>
    <row r="10" spans="1:18" ht="15" customHeight="1">
      <c r="A10" s="114"/>
      <c r="B10" s="4" t="s">
        <v>4</v>
      </c>
      <c r="C10" s="7"/>
      <c r="D10" s="8" t="s">
        <v>7</v>
      </c>
      <c r="E10" s="9"/>
      <c r="F10" s="7"/>
      <c r="G10" s="8" t="s">
        <v>7</v>
      </c>
      <c r="H10" s="9"/>
      <c r="I10" s="7"/>
      <c r="J10" s="8" t="s">
        <v>7</v>
      </c>
      <c r="K10" s="9"/>
      <c r="L10" s="7"/>
      <c r="M10" s="8" t="s">
        <v>7</v>
      </c>
      <c r="N10" s="9"/>
      <c r="O10" s="7"/>
      <c r="P10" s="8" t="s">
        <v>7</v>
      </c>
      <c r="Q10" s="9"/>
    </row>
    <row r="11" spans="1:18" ht="15.75" customHeight="1">
      <c r="A11" s="115"/>
      <c r="B11" s="6" t="s">
        <v>6</v>
      </c>
      <c r="C11" s="110" t="e">
        <f>(C9/(E10+(60*C10)))*3.6</f>
        <v>#DIV/0!</v>
      </c>
      <c r="D11" s="111"/>
      <c r="E11" s="112"/>
      <c r="F11" s="110" t="e">
        <f t="shared" ref="F11" si="8">(F9/(H10+(60*F10)))*3.6</f>
        <v>#DIV/0!</v>
      </c>
      <c r="G11" s="111"/>
      <c r="H11" s="112"/>
      <c r="I11" s="110" t="e">
        <f t="shared" ref="I11" si="9">(I9/(K10+(60*I10)))*3.6</f>
        <v>#DIV/0!</v>
      </c>
      <c r="J11" s="111"/>
      <c r="K11" s="112"/>
      <c r="L11" s="110" t="e">
        <f t="shared" ref="L11" si="10">(L9/(N10+(60*L10)))*3.6</f>
        <v>#DIV/0!</v>
      </c>
      <c r="M11" s="111"/>
      <c r="N11" s="112"/>
      <c r="O11" s="110" t="e">
        <f t="shared" ref="O11" si="11">(O9/(Q10+(60*O10)))*3.6</f>
        <v>#DIV/0!</v>
      </c>
      <c r="P11" s="111"/>
      <c r="Q11" s="112"/>
    </row>
    <row r="12" spans="1:18" ht="15.75" customHeight="1" thickBot="1">
      <c r="A12" s="116"/>
      <c r="B12" s="5" t="s">
        <v>5</v>
      </c>
      <c r="C12" s="107" t="e">
        <f>C11/$H$1</f>
        <v>#DIV/0!</v>
      </c>
      <c r="D12" s="108"/>
      <c r="E12" s="109"/>
      <c r="F12" s="107" t="e">
        <f t="shared" ref="F12" si="12">F11/$H$1</f>
        <v>#DIV/0!</v>
      </c>
      <c r="G12" s="108"/>
      <c r="H12" s="109"/>
      <c r="I12" s="107" t="e">
        <f t="shared" ref="I12" si="13">I11/$H$1</f>
        <v>#DIV/0!</v>
      </c>
      <c r="J12" s="108"/>
      <c r="K12" s="109"/>
      <c r="L12" s="107" t="e">
        <f t="shared" ref="L12" si="14">L11/$H$1</f>
        <v>#DIV/0!</v>
      </c>
      <c r="M12" s="108"/>
      <c r="N12" s="109"/>
      <c r="O12" s="107" t="e">
        <f t="shared" ref="O12" si="15">O11/$H$1</f>
        <v>#DIV/0!</v>
      </c>
      <c r="P12" s="108"/>
      <c r="Q12" s="109"/>
    </row>
    <row r="13" spans="1:18" ht="21.75" thickBot="1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</row>
    <row r="14" spans="1:18" ht="15.75" thickBot="1">
      <c r="A14" s="113">
        <v>1.1499999999999999</v>
      </c>
      <c r="B14" s="3" t="s">
        <v>3</v>
      </c>
      <c r="C14" s="58">
        <v>100</v>
      </c>
      <c r="D14" s="59"/>
      <c r="E14" s="60"/>
      <c r="F14" s="58">
        <v>100</v>
      </c>
      <c r="G14" s="59"/>
      <c r="H14" s="60"/>
      <c r="I14" s="58">
        <v>100</v>
      </c>
      <c r="J14" s="59"/>
      <c r="K14" s="60"/>
      <c r="L14" s="58">
        <v>100</v>
      </c>
      <c r="M14" s="59"/>
      <c r="N14" s="60"/>
      <c r="O14" s="58">
        <v>100</v>
      </c>
      <c r="P14" s="59"/>
      <c r="Q14" s="60"/>
    </row>
    <row r="15" spans="1:18">
      <c r="A15" s="114"/>
      <c r="B15" s="4" t="s">
        <v>4</v>
      </c>
      <c r="C15" s="7"/>
      <c r="D15" s="8" t="s">
        <v>7</v>
      </c>
      <c r="E15" s="9"/>
      <c r="F15" s="7"/>
      <c r="G15" s="8" t="s">
        <v>7</v>
      </c>
      <c r="H15" s="9"/>
      <c r="I15" s="7"/>
      <c r="J15" s="8" t="s">
        <v>7</v>
      </c>
      <c r="K15" s="9"/>
      <c r="L15" s="7"/>
      <c r="M15" s="8" t="s">
        <v>7</v>
      </c>
      <c r="N15" s="9"/>
      <c r="O15" s="7"/>
      <c r="P15" s="8" t="s">
        <v>7</v>
      </c>
      <c r="Q15" s="9"/>
    </row>
    <row r="16" spans="1:18">
      <c r="A16" s="115"/>
      <c r="B16" s="6" t="s">
        <v>6</v>
      </c>
      <c r="C16" s="110" t="e">
        <f>(C14/(E15+(60*C15)))*3.6</f>
        <v>#DIV/0!</v>
      </c>
      <c r="D16" s="111"/>
      <c r="E16" s="112"/>
      <c r="F16" s="110" t="e">
        <f t="shared" ref="F16" si="16">(F14/(H15+(60*F15)))*3.6</f>
        <v>#DIV/0!</v>
      </c>
      <c r="G16" s="111"/>
      <c r="H16" s="112"/>
      <c r="I16" s="110" t="e">
        <f t="shared" ref="I16" si="17">(I14/(K15+(60*I15)))*3.6</f>
        <v>#DIV/0!</v>
      </c>
      <c r="J16" s="111"/>
      <c r="K16" s="112"/>
      <c r="L16" s="110" t="e">
        <f t="shared" ref="L16" si="18">(L14/(N15+(60*L15)))*3.6</f>
        <v>#DIV/0!</v>
      </c>
      <c r="M16" s="111"/>
      <c r="N16" s="112"/>
      <c r="O16" s="110" t="e">
        <f t="shared" ref="O16" si="19">(O14/(Q15+(60*O15)))*3.6</f>
        <v>#DIV/0!</v>
      </c>
      <c r="P16" s="111"/>
      <c r="Q16" s="112"/>
    </row>
    <row r="17" spans="1:17" ht="15.75" thickBot="1">
      <c r="A17" s="116"/>
      <c r="B17" s="5" t="s">
        <v>5</v>
      </c>
      <c r="C17" s="107" t="e">
        <f>C16/$H$1</f>
        <v>#DIV/0!</v>
      </c>
      <c r="D17" s="108"/>
      <c r="E17" s="109"/>
      <c r="F17" s="107" t="e">
        <f t="shared" ref="F17" si="20">F16/$H$1</f>
        <v>#DIV/0!</v>
      </c>
      <c r="G17" s="108"/>
      <c r="H17" s="109"/>
      <c r="I17" s="107" t="e">
        <f t="shared" ref="I17" si="21">I16/$H$1</f>
        <v>#DIV/0!</v>
      </c>
      <c r="J17" s="108"/>
      <c r="K17" s="109"/>
      <c r="L17" s="107" t="e">
        <f t="shared" ref="L17" si="22">L16/$H$1</f>
        <v>#DIV/0!</v>
      </c>
      <c r="M17" s="108"/>
      <c r="N17" s="109"/>
      <c r="O17" s="107" t="e">
        <f t="shared" ref="O17" si="23">O16/$H$1</f>
        <v>#DIV/0!</v>
      </c>
      <c r="P17" s="108"/>
      <c r="Q17" s="109"/>
    </row>
    <row r="18" spans="1:17" ht="21.75" thickBot="1">
      <c r="A18" s="1"/>
    </row>
    <row r="19" spans="1:17" ht="19.5" thickBot="1">
      <c r="B19" s="16" t="s">
        <v>4</v>
      </c>
      <c r="C19" s="17">
        <v>6</v>
      </c>
      <c r="D19" s="18" t="s">
        <v>7</v>
      </c>
      <c r="E19" s="19" t="s">
        <v>9</v>
      </c>
    </row>
    <row r="20" spans="1:17" ht="18.75">
      <c r="B20" s="15" t="s">
        <v>3</v>
      </c>
      <c r="C20" s="38"/>
      <c r="D20" s="39"/>
      <c r="E20" s="40"/>
    </row>
    <row r="21" spans="1:17" ht="18.75">
      <c r="B21" s="13" t="s">
        <v>6</v>
      </c>
      <c r="C21" s="41">
        <f>(C20/(E19+(C19*60)))*3.6</f>
        <v>0</v>
      </c>
      <c r="D21" s="42"/>
      <c r="E21" s="43"/>
    </row>
    <row r="22" spans="1:17" ht="19.5" thickBot="1">
      <c r="B22" s="14" t="s">
        <v>5</v>
      </c>
      <c r="C22" s="44">
        <f>C21/H1</f>
        <v>0</v>
      </c>
      <c r="D22" s="45"/>
      <c r="E22" s="46"/>
    </row>
    <row r="25" spans="1:17" ht="15.75" thickBot="1">
      <c r="A25" s="2">
        <v>41604</v>
      </c>
    </row>
    <row r="26" spans="1:17" ht="15.75" thickBot="1">
      <c r="A26" s="113">
        <v>0.85</v>
      </c>
      <c r="B26" s="3" t="s">
        <v>3</v>
      </c>
      <c r="C26" s="58">
        <v>100</v>
      </c>
      <c r="D26" s="59"/>
      <c r="E26" s="60"/>
      <c r="F26" s="58">
        <v>100</v>
      </c>
      <c r="G26" s="59"/>
      <c r="H26" s="60"/>
      <c r="I26" s="58">
        <v>100</v>
      </c>
      <c r="J26" s="59"/>
      <c r="K26" s="60"/>
      <c r="L26" s="58">
        <v>100</v>
      </c>
      <c r="M26" s="59"/>
      <c r="N26" s="60"/>
      <c r="O26" s="58">
        <v>100</v>
      </c>
      <c r="P26" s="59"/>
      <c r="Q26" s="60"/>
    </row>
    <row r="27" spans="1:17">
      <c r="A27" s="114"/>
      <c r="B27" s="4" t="s">
        <v>4</v>
      </c>
      <c r="C27" s="7">
        <v>0</v>
      </c>
      <c r="D27" s="8" t="s">
        <v>7</v>
      </c>
      <c r="E27" s="9" t="s">
        <v>42</v>
      </c>
      <c r="F27" s="7">
        <v>0</v>
      </c>
      <c r="G27" s="8" t="s">
        <v>7</v>
      </c>
      <c r="H27" s="9" t="s">
        <v>29</v>
      </c>
      <c r="I27" s="7">
        <v>0</v>
      </c>
      <c r="J27" s="8" t="s">
        <v>7</v>
      </c>
      <c r="K27" s="9" t="s">
        <v>29</v>
      </c>
      <c r="L27" s="7">
        <v>0</v>
      </c>
      <c r="M27" s="8" t="s">
        <v>7</v>
      </c>
      <c r="N27" s="9" t="s">
        <v>29</v>
      </c>
      <c r="O27" s="7">
        <v>0</v>
      </c>
      <c r="P27" s="8" t="s">
        <v>7</v>
      </c>
      <c r="Q27" s="9"/>
    </row>
    <row r="28" spans="1:17">
      <c r="A28" s="115"/>
      <c r="B28" s="6" t="s">
        <v>6</v>
      </c>
      <c r="C28" s="110">
        <f>(C26/(E27+(60*C27)))*3.6</f>
        <v>13.333333333333334</v>
      </c>
      <c r="D28" s="111"/>
      <c r="E28" s="112"/>
      <c r="F28" s="110">
        <f t="shared" ref="F28" si="24">(F26/(H27+(60*F27)))*3.6</f>
        <v>11.612903225806452</v>
      </c>
      <c r="G28" s="111"/>
      <c r="H28" s="112"/>
      <c r="I28" s="110">
        <f t="shared" ref="I28" si="25">(I26/(K27+(60*I27)))*3.6</f>
        <v>11.612903225806452</v>
      </c>
      <c r="J28" s="111"/>
      <c r="K28" s="112"/>
      <c r="L28" s="110">
        <f t="shared" ref="L28" si="26">(L26/(N27+(60*L27)))*3.6</f>
        <v>11.612903225806452</v>
      </c>
      <c r="M28" s="111"/>
      <c r="N28" s="112"/>
      <c r="O28" s="110" t="e">
        <f t="shared" ref="O28" si="27">(O26/(Q27+(60*O27)))*3.6</f>
        <v>#DIV/0!</v>
      </c>
      <c r="P28" s="111"/>
      <c r="Q28" s="112"/>
    </row>
    <row r="29" spans="1:17" ht="15.75" thickBot="1">
      <c r="A29" s="116"/>
      <c r="B29" s="5" t="s">
        <v>5</v>
      </c>
      <c r="C29" s="107">
        <f>C28/$H$1</f>
        <v>0.95238095238095244</v>
      </c>
      <c r="D29" s="108"/>
      <c r="E29" s="109"/>
      <c r="F29" s="107">
        <f t="shared" ref="F29" si="28">F28/$H$1</f>
        <v>0.82949308755760376</v>
      </c>
      <c r="G29" s="108"/>
      <c r="H29" s="109"/>
      <c r="I29" s="107">
        <f t="shared" ref="I29" si="29">I28/$H$1</f>
        <v>0.82949308755760376</v>
      </c>
      <c r="J29" s="108"/>
      <c r="K29" s="109"/>
      <c r="L29" s="107">
        <f t="shared" ref="L29" si="30">L28/$H$1</f>
        <v>0.82949308755760376</v>
      </c>
      <c r="M29" s="108"/>
      <c r="N29" s="109"/>
      <c r="O29" s="107"/>
      <c r="P29" s="108"/>
      <c r="Q29" s="109"/>
    </row>
    <row r="30" spans="1:17" ht="15.75" thickBot="1"/>
    <row r="31" spans="1:17" ht="15.75" thickBot="1">
      <c r="A31" s="113">
        <v>1</v>
      </c>
      <c r="B31" s="3" t="s">
        <v>3</v>
      </c>
      <c r="C31" s="58">
        <v>100</v>
      </c>
      <c r="D31" s="59"/>
      <c r="E31" s="60"/>
      <c r="F31" s="58">
        <v>100</v>
      </c>
      <c r="G31" s="59"/>
      <c r="H31" s="60"/>
      <c r="I31" s="58">
        <v>100</v>
      </c>
      <c r="J31" s="59"/>
      <c r="K31" s="60"/>
      <c r="L31" s="58">
        <v>100</v>
      </c>
      <c r="M31" s="59"/>
      <c r="N31" s="60"/>
      <c r="O31" s="58">
        <v>100</v>
      </c>
      <c r="P31" s="59"/>
      <c r="Q31" s="60"/>
    </row>
    <row r="32" spans="1:17">
      <c r="A32" s="114"/>
      <c r="B32" s="4" t="s">
        <v>4</v>
      </c>
      <c r="C32" s="7">
        <v>0</v>
      </c>
      <c r="D32" s="8" t="s">
        <v>7</v>
      </c>
      <c r="E32" s="9" t="s">
        <v>44</v>
      </c>
      <c r="F32" s="7">
        <v>0</v>
      </c>
      <c r="G32" s="8" t="s">
        <v>7</v>
      </c>
      <c r="H32" s="9" t="s">
        <v>48</v>
      </c>
      <c r="I32" s="7">
        <v>0</v>
      </c>
      <c r="J32" s="8" t="s">
        <v>7</v>
      </c>
      <c r="K32" s="9" t="s">
        <v>48</v>
      </c>
      <c r="L32" s="7">
        <v>0</v>
      </c>
      <c r="M32" s="8" t="s">
        <v>7</v>
      </c>
      <c r="N32" s="9"/>
      <c r="O32" s="7">
        <v>0</v>
      </c>
      <c r="P32" s="8" t="s">
        <v>7</v>
      </c>
      <c r="Q32" s="9"/>
    </row>
    <row r="33" spans="1:17">
      <c r="A33" s="115"/>
      <c r="B33" s="6" t="s">
        <v>6</v>
      </c>
      <c r="C33" s="110">
        <f>(C31/(E32+(60*C32)))*3.6</f>
        <v>14.4</v>
      </c>
      <c r="D33" s="111"/>
      <c r="E33" s="112"/>
      <c r="F33" s="110">
        <f t="shared" ref="F33" si="31">(F31/(H32+(60*F32)))*3.6</f>
        <v>13.846153846153847</v>
      </c>
      <c r="G33" s="111"/>
      <c r="H33" s="112"/>
      <c r="I33" s="110">
        <f t="shared" ref="I33" si="32">(I31/(K32+(60*I32)))*3.6</f>
        <v>13.846153846153847</v>
      </c>
      <c r="J33" s="111"/>
      <c r="K33" s="112"/>
      <c r="L33" s="110" t="e">
        <f t="shared" ref="L33" si="33">(L31/(N32+(60*L32)))*3.6</f>
        <v>#DIV/0!</v>
      </c>
      <c r="M33" s="111"/>
      <c r="N33" s="112"/>
      <c r="O33" s="110" t="e">
        <f t="shared" ref="O33" si="34">(O31/(Q32+(60*O32)))*3.6</f>
        <v>#DIV/0!</v>
      </c>
      <c r="P33" s="111"/>
      <c r="Q33" s="112"/>
    </row>
    <row r="34" spans="1:17" ht="15.75" thickBot="1">
      <c r="A34" s="116"/>
      <c r="B34" s="5" t="s">
        <v>5</v>
      </c>
      <c r="C34" s="107">
        <f>C33/$H$1</f>
        <v>1.0285714285714287</v>
      </c>
      <c r="D34" s="108"/>
      <c r="E34" s="109"/>
      <c r="F34" s="107">
        <f t="shared" ref="F34" si="35">F33/$H$1</f>
        <v>0.98901098901098905</v>
      </c>
      <c r="G34" s="108"/>
      <c r="H34" s="109"/>
      <c r="I34" s="107">
        <f t="shared" ref="I34" si="36">I33/$H$1</f>
        <v>0.98901098901098905</v>
      </c>
      <c r="J34" s="108"/>
      <c r="K34" s="109"/>
      <c r="L34" s="107"/>
      <c r="M34" s="108"/>
      <c r="N34" s="109"/>
      <c r="O34" s="107"/>
      <c r="P34" s="108"/>
      <c r="Q34" s="109"/>
    </row>
    <row r="35" spans="1:17" ht="15.75" thickBot="1"/>
    <row r="36" spans="1:17" ht="19.5" thickBot="1">
      <c r="B36" s="16" t="s">
        <v>4</v>
      </c>
      <c r="C36" s="17">
        <v>6</v>
      </c>
      <c r="D36" s="18" t="s">
        <v>7</v>
      </c>
      <c r="E36" s="19" t="s">
        <v>9</v>
      </c>
      <c r="I36" s="128" t="s">
        <v>70</v>
      </c>
      <c r="J36" s="129"/>
      <c r="K36" s="129"/>
      <c r="L36" s="51">
        <v>12</v>
      </c>
      <c r="M36" s="51"/>
      <c r="N36" s="52"/>
    </row>
    <row r="37" spans="1:17" ht="19.5" thickBot="1">
      <c r="B37" s="15" t="s">
        <v>3</v>
      </c>
      <c r="C37" s="38">
        <v>1210</v>
      </c>
      <c r="D37" s="39"/>
      <c r="E37" s="40"/>
      <c r="I37" s="117" t="s">
        <v>71</v>
      </c>
      <c r="J37" s="118"/>
      <c r="K37" s="118"/>
      <c r="L37" s="55">
        <f>ABS(C38-L36)</f>
        <v>9.9999999999999645E-2</v>
      </c>
      <c r="M37" s="55"/>
      <c r="N37" s="56"/>
    </row>
    <row r="38" spans="1:17" ht="18.75">
      <c r="B38" s="13" t="s">
        <v>6</v>
      </c>
      <c r="C38" s="41">
        <f>(C37/(E36+(C36*60)))*3.6</f>
        <v>12.1</v>
      </c>
      <c r="D38" s="42"/>
      <c r="E38" s="43"/>
    </row>
    <row r="39" spans="1:17" ht="19.5" thickBot="1">
      <c r="B39" s="14" t="s">
        <v>5</v>
      </c>
      <c r="C39" s="44">
        <f>C38/$H$1</f>
        <v>0.86428571428571421</v>
      </c>
      <c r="D39" s="45"/>
      <c r="E39" s="46"/>
    </row>
    <row r="42" spans="1:17" ht="15.75" thickBot="1">
      <c r="A42" s="2">
        <v>41611</v>
      </c>
    </row>
    <row r="43" spans="1:17" ht="19.5" thickBot="1">
      <c r="B43" s="16" t="s">
        <v>4</v>
      </c>
      <c r="C43" s="17">
        <v>6</v>
      </c>
      <c r="D43" s="18" t="s">
        <v>7</v>
      </c>
      <c r="E43" s="19" t="s">
        <v>9</v>
      </c>
      <c r="I43" s="128" t="s">
        <v>70</v>
      </c>
      <c r="J43" s="129"/>
      <c r="K43" s="129"/>
      <c r="L43" s="51">
        <v>12.3</v>
      </c>
      <c r="M43" s="51"/>
      <c r="N43" s="52"/>
    </row>
    <row r="44" spans="1:17" ht="19.5" thickBot="1">
      <c r="B44" s="15" t="s">
        <v>3</v>
      </c>
      <c r="C44" s="38">
        <v>1200</v>
      </c>
      <c r="D44" s="39"/>
      <c r="E44" s="40"/>
      <c r="I44" s="117" t="s">
        <v>71</v>
      </c>
      <c r="J44" s="118"/>
      <c r="K44" s="118"/>
      <c r="L44" s="55">
        <f>ABS(C45-L43)</f>
        <v>0.30000000000000071</v>
      </c>
      <c r="M44" s="55"/>
      <c r="N44" s="56"/>
    </row>
    <row r="45" spans="1:17" ht="18.75">
      <c r="B45" s="13" t="s">
        <v>6</v>
      </c>
      <c r="C45" s="41">
        <f>(C44/(E43+(C43*60)))*3.6</f>
        <v>12</v>
      </c>
      <c r="D45" s="42"/>
      <c r="E45" s="43"/>
    </row>
    <row r="46" spans="1:17" ht="19.5" thickBot="1">
      <c r="B46" s="14" t="s">
        <v>5</v>
      </c>
      <c r="C46" s="44">
        <f>C45/$H$1</f>
        <v>0.8571428571428571</v>
      </c>
      <c r="D46" s="45"/>
      <c r="E46" s="46"/>
    </row>
    <row r="47" spans="1:17" ht="15.75" thickBot="1"/>
    <row r="48" spans="1:17" ht="19.5" thickBot="1">
      <c r="B48" s="16" t="s">
        <v>4</v>
      </c>
      <c r="C48" s="17">
        <v>2</v>
      </c>
      <c r="D48" s="18" t="s">
        <v>7</v>
      </c>
      <c r="E48" s="19" t="s">
        <v>9</v>
      </c>
      <c r="I48" s="128" t="s">
        <v>70</v>
      </c>
      <c r="J48" s="129"/>
      <c r="K48" s="129"/>
      <c r="L48" s="51">
        <v>14.7</v>
      </c>
      <c r="M48" s="51"/>
      <c r="N48" s="52"/>
    </row>
    <row r="49" spans="1:14" ht="19.5" thickBot="1">
      <c r="B49" s="15" t="s">
        <v>3</v>
      </c>
      <c r="C49" s="38">
        <v>555</v>
      </c>
      <c r="D49" s="39"/>
      <c r="E49" s="40"/>
      <c r="I49" s="117" t="s">
        <v>71</v>
      </c>
      <c r="J49" s="118"/>
      <c r="K49" s="118"/>
      <c r="L49" s="55">
        <f>ABS(C50-L48)</f>
        <v>1.9500000000000028</v>
      </c>
      <c r="M49" s="55"/>
      <c r="N49" s="56"/>
    </row>
    <row r="50" spans="1:14" ht="18.75">
      <c r="B50" s="13" t="s">
        <v>6</v>
      </c>
      <c r="C50" s="41">
        <f>(C49/(E48+(C48*60)))*3.6</f>
        <v>16.650000000000002</v>
      </c>
      <c r="D50" s="42"/>
      <c r="E50" s="43"/>
    </row>
    <row r="51" spans="1:14" ht="19.5" thickBot="1">
      <c r="B51" s="14" t="s">
        <v>5</v>
      </c>
      <c r="C51" s="44">
        <f>C50/$H$1</f>
        <v>1.1892857142857145</v>
      </c>
      <c r="D51" s="45"/>
      <c r="E51" s="46"/>
    </row>
    <row r="52" spans="1:14" ht="15.75" thickBot="1"/>
    <row r="53" spans="1:14" ht="30">
      <c r="B53" s="21" t="s">
        <v>87</v>
      </c>
      <c r="C53" s="130">
        <f>(C46+C51)/2</f>
        <v>1.0232142857142859</v>
      </c>
      <c r="D53" s="130"/>
      <c r="E53" s="131"/>
      <c r="F53" s="132"/>
      <c r="G53" s="51"/>
      <c r="H53" s="133"/>
      <c r="I53" s="136" t="s">
        <v>89</v>
      </c>
      <c r="J53" s="137"/>
      <c r="K53" s="137"/>
      <c r="L53" s="119">
        <f>(L44+L49)/2</f>
        <v>1.1250000000000018</v>
      </c>
      <c r="M53" s="119"/>
      <c r="N53" s="120"/>
    </row>
    <row r="54" spans="1:14" ht="16.5" thickBot="1">
      <c r="B54" s="22" t="s">
        <v>88</v>
      </c>
      <c r="C54" s="121">
        <v>8</v>
      </c>
      <c r="D54" s="122"/>
      <c r="E54" s="123"/>
      <c r="F54" s="134"/>
      <c r="G54" s="125"/>
      <c r="H54" s="135"/>
      <c r="I54" s="124" t="s">
        <v>88</v>
      </c>
      <c r="J54" s="125"/>
      <c r="K54" s="125"/>
      <c r="L54" s="126">
        <v>2</v>
      </c>
      <c r="M54" s="126"/>
      <c r="N54" s="127"/>
    </row>
    <row r="57" spans="1:14" ht="15.75" thickBot="1">
      <c r="A57" s="2">
        <v>41613</v>
      </c>
    </row>
    <row r="58" spans="1:14" ht="19.5" thickBot="1">
      <c r="B58" s="16" t="s">
        <v>4</v>
      </c>
      <c r="C58" s="17">
        <v>2</v>
      </c>
      <c r="D58" s="18" t="s">
        <v>7</v>
      </c>
      <c r="E58" s="19" t="s">
        <v>9</v>
      </c>
      <c r="I58" s="128" t="s">
        <v>70</v>
      </c>
      <c r="J58" s="129"/>
      <c r="K58" s="129"/>
      <c r="L58" s="51">
        <v>15</v>
      </c>
      <c r="M58" s="51"/>
      <c r="N58" s="52"/>
    </row>
    <row r="59" spans="1:14" ht="19.5" thickBot="1">
      <c r="B59" s="15" t="s">
        <v>3</v>
      </c>
      <c r="C59" s="38">
        <v>550</v>
      </c>
      <c r="D59" s="39"/>
      <c r="E59" s="40"/>
      <c r="I59" s="117" t="s">
        <v>71</v>
      </c>
      <c r="J59" s="118"/>
      <c r="K59" s="118"/>
      <c r="L59" s="55">
        <f>ABS(C60-L58)</f>
        <v>1.5</v>
      </c>
      <c r="M59" s="55"/>
      <c r="N59" s="56"/>
    </row>
    <row r="60" spans="1:14" ht="18.75">
      <c r="B60" s="13" t="s">
        <v>6</v>
      </c>
      <c r="C60" s="41">
        <f>(C59/(E58+(C58*60)))*3.6</f>
        <v>16.5</v>
      </c>
      <c r="D60" s="42"/>
      <c r="E60" s="43"/>
    </row>
    <row r="61" spans="1:14" ht="19.5" thickBot="1">
      <c r="B61" s="14" t="s">
        <v>5</v>
      </c>
      <c r="C61" s="44">
        <f>C60/$H$1</f>
        <v>1.1785714285714286</v>
      </c>
      <c r="D61" s="45"/>
      <c r="E61" s="46"/>
    </row>
    <row r="65" spans="1:30" ht="15.75" thickBot="1">
      <c r="A65" s="2">
        <v>41618</v>
      </c>
      <c r="B65" t="s">
        <v>91</v>
      </c>
    </row>
    <row r="66" spans="1:30" ht="15.75" thickBot="1">
      <c r="R66" s="25" t="s">
        <v>95</v>
      </c>
      <c r="S66" s="139"/>
      <c r="T66" s="140"/>
      <c r="U66" s="140"/>
      <c r="V66" s="141"/>
      <c r="W66" s="140" t="s">
        <v>96</v>
      </c>
      <c r="X66" s="140"/>
      <c r="Y66" s="140"/>
      <c r="Z66" s="139"/>
      <c r="AA66" s="142"/>
      <c r="AB66" s="140"/>
      <c r="AC66" s="140"/>
      <c r="AD66" s="141"/>
    </row>
    <row r="67" spans="1:30" ht="15.75" thickBot="1">
      <c r="S67" s="26"/>
      <c r="T67" s="26"/>
      <c r="U67" s="27"/>
      <c r="Z67" s="26"/>
      <c r="AA67" s="26"/>
      <c r="AB67" s="26"/>
    </row>
    <row r="68" spans="1:30" ht="15.75">
      <c r="R68" s="143" t="s">
        <v>97</v>
      </c>
      <c r="S68" s="145" t="s">
        <v>98</v>
      </c>
      <c r="T68" s="143" t="s">
        <v>99</v>
      </c>
      <c r="U68" s="147" t="s">
        <v>70</v>
      </c>
      <c r="V68" s="148"/>
      <c r="W68" s="149"/>
      <c r="X68" s="150"/>
      <c r="Y68" s="150"/>
      <c r="Z68" s="150"/>
      <c r="AA68" s="150"/>
      <c r="AB68" s="151"/>
      <c r="AC68" s="152" t="s">
        <v>100</v>
      </c>
      <c r="AD68" s="153"/>
    </row>
    <row r="69" spans="1:30" ht="15.75" customHeight="1" thickBot="1">
      <c r="R69" s="144"/>
      <c r="S69" s="146"/>
      <c r="T69" s="144"/>
      <c r="U69" s="28" t="s">
        <v>5</v>
      </c>
      <c r="V69" s="29" t="s">
        <v>6</v>
      </c>
      <c r="W69" s="154" t="s">
        <v>4</v>
      </c>
      <c r="X69" s="155"/>
      <c r="Y69" s="156"/>
      <c r="Z69" s="30" t="s">
        <v>6</v>
      </c>
      <c r="AA69" s="157" t="s">
        <v>5</v>
      </c>
      <c r="AB69" s="158"/>
      <c r="AC69" s="159" t="s">
        <v>101</v>
      </c>
      <c r="AD69" s="160"/>
    </row>
    <row r="70" spans="1:30">
      <c r="R70" s="98">
        <v>1</v>
      </c>
      <c r="S70" s="99"/>
      <c r="T70" s="31" t="s">
        <v>102</v>
      </c>
      <c r="U70" s="73">
        <f>(V70/$H$1)</f>
        <v>0</v>
      </c>
      <c r="V70" s="101"/>
      <c r="W70" s="102"/>
      <c r="X70" s="103" t="s">
        <v>7</v>
      </c>
      <c r="Y70" s="104"/>
      <c r="Z70" s="95" t="e">
        <f>(S70/((W70*60)+Y70))*3.6</f>
        <v>#DIV/0!</v>
      </c>
      <c r="AA70" s="105" t="e">
        <f>(Z70/$H$1)*100</f>
        <v>#DIV/0!</v>
      </c>
      <c r="AB70" s="106"/>
      <c r="AC70" s="161" t="e">
        <f>ABS(Z70-V70)</f>
        <v>#DIV/0!</v>
      </c>
      <c r="AD70" s="162"/>
    </row>
    <row r="71" spans="1:30">
      <c r="R71" s="69"/>
      <c r="S71" s="100"/>
      <c r="T71" s="32"/>
      <c r="U71" s="74"/>
      <c r="V71" s="75"/>
      <c r="W71" s="77"/>
      <c r="X71" s="79"/>
      <c r="Y71" s="81"/>
      <c r="Z71" s="95"/>
      <c r="AA71" s="96"/>
      <c r="AB71" s="97"/>
      <c r="AC71" s="61"/>
      <c r="AD71" s="62"/>
    </row>
    <row r="72" spans="1:30" ht="15" customHeight="1">
      <c r="R72" s="69">
        <v>2</v>
      </c>
      <c r="S72" s="71"/>
      <c r="T72" s="32"/>
      <c r="U72" s="73">
        <f t="shared" ref="U72" si="37">(V72/$H$1)</f>
        <v>0</v>
      </c>
      <c r="V72" s="75"/>
      <c r="W72" s="89"/>
      <c r="X72" s="91" t="s">
        <v>7</v>
      </c>
      <c r="Y72" s="93"/>
      <c r="Z72" s="95" t="e">
        <f>(S72/((W72*60)+Y72))*3.6</f>
        <v>#DIV/0!</v>
      </c>
      <c r="AA72" s="85" t="e">
        <f t="shared" ref="AA72" si="38">(Z72/$H$1)*100</f>
        <v>#DIV/0!</v>
      </c>
      <c r="AB72" s="86"/>
      <c r="AC72" s="61" t="e">
        <f>ABS(Z72-V72)</f>
        <v>#DIV/0!</v>
      </c>
      <c r="AD72" s="62"/>
    </row>
    <row r="73" spans="1:30" ht="15" customHeight="1">
      <c r="R73" s="69"/>
      <c r="S73" s="100"/>
      <c r="T73" s="32"/>
      <c r="U73" s="74"/>
      <c r="V73" s="75"/>
      <c r="W73" s="90"/>
      <c r="X73" s="92"/>
      <c r="Y73" s="94"/>
      <c r="Z73" s="95"/>
      <c r="AA73" s="96"/>
      <c r="AB73" s="97"/>
      <c r="AC73" s="61"/>
      <c r="AD73" s="62"/>
    </row>
    <row r="74" spans="1:30" ht="15" customHeight="1">
      <c r="R74" s="69">
        <v>3</v>
      </c>
      <c r="S74" s="71"/>
      <c r="T74" s="32"/>
      <c r="U74" s="73">
        <f t="shared" ref="U74" si="39">(V74/$H$1)</f>
        <v>0</v>
      </c>
      <c r="V74" s="75"/>
      <c r="W74" s="77"/>
      <c r="X74" s="79" t="s">
        <v>7</v>
      </c>
      <c r="Y74" s="81"/>
      <c r="Z74" s="83" t="e">
        <f>(S74/((W74*60)+Y74))*3.6</f>
        <v>#DIV/0!</v>
      </c>
      <c r="AA74" s="85" t="e">
        <f t="shared" ref="AA74" si="40">(Z74/$H$1)*100</f>
        <v>#DIV/0!</v>
      </c>
      <c r="AB74" s="86"/>
      <c r="AC74" s="61" t="e">
        <f>ABS(Z74-V74)</f>
        <v>#DIV/0!</v>
      </c>
      <c r="AD74" s="62"/>
    </row>
    <row r="75" spans="1:30" ht="15.75" customHeight="1" thickBot="1">
      <c r="R75" s="70"/>
      <c r="S75" s="72"/>
      <c r="T75" s="33"/>
      <c r="U75" s="74"/>
      <c r="V75" s="76"/>
      <c r="W75" s="78"/>
      <c r="X75" s="80"/>
      <c r="Y75" s="82"/>
      <c r="Z75" s="84"/>
      <c r="AA75" s="87"/>
      <c r="AB75" s="88"/>
      <c r="AC75" s="63"/>
      <c r="AD75" s="64"/>
    </row>
    <row r="76" spans="1:30" ht="26.25">
      <c r="Z76" s="34" t="s">
        <v>103</v>
      </c>
      <c r="AA76" s="65" t="e">
        <f>AVERAGE(AA70:AA75)</f>
        <v>#DIV/0!</v>
      </c>
      <c r="AB76" s="66"/>
      <c r="AC76" s="67" t="e">
        <f>AVERAGE(AC70:AC75)</f>
        <v>#DIV/0!</v>
      </c>
      <c r="AD76" s="68"/>
    </row>
    <row r="77" spans="1:30">
      <c r="Z77" s="35" t="s">
        <v>105</v>
      </c>
      <c r="AA77" s="138"/>
      <c r="AB77" s="138"/>
      <c r="AC77" s="138"/>
      <c r="AD77" s="138"/>
    </row>
    <row r="80" spans="1:30" ht="15.75" thickBot="1">
      <c r="A80" s="2">
        <v>41646</v>
      </c>
    </row>
    <row r="81" spans="1:14" ht="19.5" thickBot="1">
      <c r="B81" s="16" t="s">
        <v>4</v>
      </c>
      <c r="C81" s="17">
        <v>3</v>
      </c>
      <c r="D81" s="18" t="s">
        <v>7</v>
      </c>
      <c r="E81" s="19" t="s">
        <v>183</v>
      </c>
      <c r="I81" s="58" t="s">
        <v>4</v>
      </c>
      <c r="J81" s="59" t="s">
        <v>4</v>
      </c>
      <c r="K81" s="60" t="s">
        <v>4</v>
      </c>
      <c r="L81" s="18">
        <v>2</v>
      </c>
      <c r="M81" s="18" t="s">
        <v>7</v>
      </c>
      <c r="N81" s="19" t="s">
        <v>44</v>
      </c>
    </row>
    <row r="82" spans="1:14" ht="18.75">
      <c r="B82" s="15" t="s">
        <v>3</v>
      </c>
      <c r="C82" s="38">
        <v>750</v>
      </c>
      <c r="D82" s="39"/>
      <c r="E82" s="40"/>
      <c r="I82" s="38" t="s">
        <v>3</v>
      </c>
      <c r="J82" s="39" t="s">
        <v>3</v>
      </c>
      <c r="K82" s="40" t="s">
        <v>3</v>
      </c>
      <c r="L82" s="53">
        <v>600</v>
      </c>
      <c r="M82" s="39"/>
      <c r="N82" s="40"/>
    </row>
    <row r="83" spans="1:14" ht="18.75">
      <c r="A83" s="179"/>
      <c r="B83" s="175" t="s">
        <v>6</v>
      </c>
      <c r="C83" s="176">
        <f>(C82/(E81+(C81*60)))*3.6</f>
        <v>13.636363636363637</v>
      </c>
      <c r="D83" s="177"/>
      <c r="E83" s="178"/>
      <c r="F83" s="179"/>
      <c r="G83" s="179"/>
      <c r="H83" s="179"/>
      <c r="I83" s="110" t="s">
        <v>6</v>
      </c>
      <c r="J83" s="111" t="s">
        <v>6</v>
      </c>
      <c r="K83" s="112" t="s">
        <v>6</v>
      </c>
      <c r="L83" s="180">
        <f>(L82/(N81+(L81*60)))*3.6</f>
        <v>14.896551724137932</v>
      </c>
      <c r="M83" s="177"/>
      <c r="N83" s="178"/>
    </row>
    <row r="84" spans="1:14" ht="19.5" thickBot="1">
      <c r="B84" s="14" t="s">
        <v>5</v>
      </c>
      <c r="C84" s="44">
        <f>C83/$H$1</f>
        <v>0.97402597402597402</v>
      </c>
      <c r="D84" s="45"/>
      <c r="E84" s="46"/>
      <c r="I84" s="54" t="s">
        <v>5</v>
      </c>
      <c r="J84" s="55" t="s">
        <v>5</v>
      </c>
      <c r="K84" s="56" t="s">
        <v>5</v>
      </c>
      <c r="L84" s="57">
        <f>L83/$H$1</f>
        <v>1.0640394088669951</v>
      </c>
      <c r="M84" s="45"/>
      <c r="N84" s="46"/>
    </row>
    <row r="85" spans="1:14" ht="15.75" thickBot="1"/>
    <row r="86" spans="1:14" ht="19.5" thickBot="1">
      <c r="B86" s="16" t="s">
        <v>4</v>
      </c>
      <c r="C86" s="17">
        <v>1</v>
      </c>
      <c r="D86" s="18" t="s">
        <v>7</v>
      </c>
      <c r="E86" s="19" t="s">
        <v>135</v>
      </c>
      <c r="I86" s="47" t="s">
        <v>4</v>
      </c>
      <c r="J86" s="48" t="s">
        <v>4</v>
      </c>
      <c r="K86" s="49" t="s">
        <v>4</v>
      </c>
      <c r="L86" s="18">
        <v>3</v>
      </c>
      <c r="M86" s="18" t="s">
        <v>7</v>
      </c>
      <c r="N86" s="19" t="s">
        <v>58</v>
      </c>
    </row>
    <row r="87" spans="1:14" ht="18.75">
      <c r="B87" s="15" t="s">
        <v>3</v>
      </c>
      <c r="C87" s="38">
        <v>450</v>
      </c>
      <c r="D87" s="39"/>
      <c r="E87" s="40"/>
      <c r="I87" s="50" t="s">
        <v>3</v>
      </c>
      <c r="J87" s="51" t="s">
        <v>3</v>
      </c>
      <c r="K87" s="52" t="s">
        <v>3</v>
      </c>
      <c r="L87" s="53">
        <v>600</v>
      </c>
      <c r="M87" s="39"/>
      <c r="N87" s="40"/>
    </row>
    <row r="88" spans="1:14" ht="18.75">
      <c r="A88" s="179"/>
      <c r="B88" s="175" t="s">
        <v>6</v>
      </c>
      <c r="C88" s="176">
        <f>(C87/(E86+(C86*60)))*3.6</f>
        <v>13.965517241379311</v>
      </c>
      <c r="D88" s="177"/>
      <c r="E88" s="178"/>
      <c r="F88" s="179"/>
      <c r="G88" s="179"/>
      <c r="H88" s="179"/>
      <c r="I88" s="110" t="s">
        <v>6</v>
      </c>
      <c r="J88" s="111" t="s">
        <v>6</v>
      </c>
      <c r="K88" s="112" t="s">
        <v>6</v>
      </c>
      <c r="L88" s="180">
        <f>(L87/(N86+(L86*60)))*3.6</f>
        <v>9.8181818181818183</v>
      </c>
      <c r="M88" s="177"/>
      <c r="N88" s="178"/>
    </row>
    <row r="89" spans="1:14" ht="19.5" thickBot="1">
      <c r="B89" s="14" t="s">
        <v>5</v>
      </c>
      <c r="C89" s="44">
        <f>C88/$H$1</f>
        <v>0.99753694581280794</v>
      </c>
      <c r="D89" s="45"/>
      <c r="E89" s="46"/>
      <c r="I89" s="54" t="s">
        <v>5</v>
      </c>
      <c r="J89" s="55" t="s">
        <v>5</v>
      </c>
      <c r="K89" s="56" t="s">
        <v>5</v>
      </c>
      <c r="L89" s="57">
        <f>L88/$H$1</f>
        <v>0.70129870129870131</v>
      </c>
      <c r="M89" s="45"/>
      <c r="N89" s="46"/>
    </row>
    <row r="90" spans="1:14" ht="15.75" thickBot="1"/>
    <row r="91" spans="1:14" ht="19.5" thickBot="1">
      <c r="B91" s="16" t="s">
        <v>4</v>
      </c>
      <c r="C91" s="17">
        <v>3</v>
      </c>
      <c r="D91" s="18" t="s">
        <v>7</v>
      </c>
      <c r="E91" s="19" t="s">
        <v>18</v>
      </c>
    </row>
    <row r="92" spans="1:14" ht="18.75">
      <c r="B92" s="15" t="s">
        <v>3</v>
      </c>
      <c r="C92" s="38">
        <v>750</v>
      </c>
      <c r="D92" s="39"/>
      <c r="E92" s="40"/>
    </row>
    <row r="93" spans="1:14" ht="18.75">
      <c r="A93" s="179"/>
      <c r="B93" s="175" t="s">
        <v>6</v>
      </c>
      <c r="C93" s="176">
        <f>(C92/(E91+(C91*60)))*3.6</f>
        <v>12.918660287081339</v>
      </c>
      <c r="D93" s="177"/>
      <c r="E93" s="178"/>
      <c r="F93" s="179"/>
      <c r="G93" s="179"/>
      <c r="H93" s="179"/>
      <c r="I93" s="179"/>
      <c r="J93" s="179"/>
      <c r="K93" s="179"/>
      <c r="L93" s="179"/>
      <c r="M93" s="179"/>
      <c r="N93" s="179"/>
    </row>
    <row r="94" spans="1:14" ht="19.5" thickBot="1">
      <c r="B94" s="14" t="s">
        <v>5</v>
      </c>
      <c r="C94" s="44">
        <f>C93/$H$1</f>
        <v>0.92276144907723856</v>
      </c>
      <c r="D94" s="45"/>
      <c r="E94" s="46"/>
    </row>
  </sheetData>
  <mergeCells count="187">
    <mergeCell ref="AA77:AB77"/>
    <mergeCell ref="AC77:AD77"/>
    <mergeCell ref="I58:K58"/>
    <mergeCell ref="L58:N58"/>
    <mergeCell ref="C59:E59"/>
    <mergeCell ref="I59:K59"/>
    <mergeCell ref="L59:N59"/>
    <mergeCell ref="C60:E60"/>
    <mergeCell ref="C61:E61"/>
    <mergeCell ref="S66:V66"/>
    <mergeCell ref="W66:Z66"/>
    <mergeCell ref="AA66:AD66"/>
    <mergeCell ref="R68:R69"/>
    <mergeCell ref="S68:S69"/>
    <mergeCell ref="T68:T69"/>
    <mergeCell ref="U68:V68"/>
    <mergeCell ref="W68:AB68"/>
    <mergeCell ref="AC68:AD68"/>
    <mergeCell ref="W69:Y69"/>
    <mergeCell ref="AA69:AB69"/>
    <mergeCell ref="AC69:AD69"/>
    <mergeCell ref="AC70:AD71"/>
    <mergeCell ref="R72:R73"/>
    <mergeCell ref="S72:S73"/>
    <mergeCell ref="L53:N53"/>
    <mergeCell ref="C54:E54"/>
    <mergeCell ref="I54:K54"/>
    <mergeCell ref="L54:N54"/>
    <mergeCell ref="C39:E39"/>
    <mergeCell ref="I36:K36"/>
    <mergeCell ref="L36:N36"/>
    <mergeCell ref="I37:K37"/>
    <mergeCell ref="L37:N37"/>
    <mergeCell ref="C50:E50"/>
    <mergeCell ref="C51:E51"/>
    <mergeCell ref="C53:E53"/>
    <mergeCell ref="F53:H54"/>
    <mergeCell ref="I53:K53"/>
    <mergeCell ref="C46:E46"/>
    <mergeCell ref="I48:K48"/>
    <mergeCell ref="L48:N48"/>
    <mergeCell ref="C49:E49"/>
    <mergeCell ref="I49:K49"/>
    <mergeCell ref="L49:N49"/>
    <mergeCell ref="C45:E45"/>
    <mergeCell ref="I43:K43"/>
    <mergeCell ref="L43:N43"/>
    <mergeCell ref="C44:E44"/>
    <mergeCell ref="A31:A34"/>
    <mergeCell ref="C31:E31"/>
    <mergeCell ref="F31:H31"/>
    <mergeCell ref="I31:K31"/>
    <mergeCell ref="L31:N31"/>
    <mergeCell ref="O31:Q31"/>
    <mergeCell ref="C33:E33"/>
    <mergeCell ref="F33:H33"/>
    <mergeCell ref="I33:K33"/>
    <mergeCell ref="L33:N33"/>
    <mergeCell ref="O33:Q33"/>
    <mergeCell ref="C34:E34"/>
    <mergeCell ref="F34:H34"/>
    <mergeCell ref="I34:K34"/>
    <mergeCell ref="L34:N34"/>
    <mergeCell ref="O34:Q34"/>
    <mergeCell ref="I44:K44"/>
    <mergeCell ref="L44:N44"/>
    <mergeCell ref="C37:E37"/>
    <mergeCell ref="C38:E38"/>
    <mergeCell ref="O26:Q26"/>
    <mergeCell ref="C28:E28"/>
    <mergeCell ref="F28:H28"/>
    <mergeCell ref="I28:K28"/>
    <mergeCell ref="L28:N28"/>
    <mergeCell ref="O28:Q28"/>
    <mergeCell ref="O29:Q29"/>
    <mergeCell ref="A26:A29"/>
    <mergeCell ref="C26:E26"/>
    <mergeCell ref="F26:H26"/>
    <mergeCell ref="I26:K26"/>
    <mergeCell ref="L26:N26"/>
    <mergeCell ref="C29:E29"/>
    <mergeCell ref="F29:H29"/>
    <mergeCell ref="I29:K29"/>
    <mergeCell ref="L29:N29"/>
    <mergeCell ref="C20:E20"/>
    <mergeCell ref="C21:E21"/>
    <mergeCell ref="C22:E22"/>
    <mergeCell ref="O16:Q16"/>
    <mergeCell ref="C17:E17"/>
    <mergeCell ref="F17:H17"/>
    <mergeCell ref="I17:K17"/>
    <mergeCell ref="L17:N17"/>
    <mergeCell ref="O17:Q17"/>
    <mergeCell ref="A14:A17"/>
    <mergeCell ref="C14:E14"/>
    <mergeCell ref="F14:H14"/>
    <mergeCell ref="I14:K14"/>
    <mergeCell ref="L14:N14"/>
    <mergeCell ref="O12:Q12"/>
    <mergeCell ref="O14:Q14"/>
    <mergeCell ref="C16:E16"/>
    <mergeCell ref="F16:H16"/>
    <mergeCell ref="I16:K16"/>
    <mergeCell ref="L16:N16"/>
    <mergeCell ref="A9:A12"/>
    <mergeCell ref="C9:E9"/>
    <mergeCell ref="F9:H9"/>
    <mergeCell ref="I9:K9"/>
    <mergeCell ref="L9:N9"/>
    <mergeCell ref="C12:E12"/>
    <mergeCell ref="F12:H12"/>
    <mergeCell ref="I12:K12"/>
    <mergeCell ref="L12:N12"/>
    <mergeCell ref="O7:Q7"/>
    <mergeCell ref="O9:Q9"/>
    <mergeCell ref="C11:E11"/>
    <mergeCell ref="F11:H11"/>
    <mergeCell ref="I11:K11"/>
    <mergeCell ref="L11:N11"/>
    <mergeCell ref="O11:Q11"/>
    <mergeCell ref="A4:A7"/>
    <mergeCell ref="C4:E4"/>
    <mergeCell ref="F4:H4"/>
    <mergeCell ref="I4:K4"/>
    <mergeCell ref="L4:N4"/>
    <mergeCell ref="C7:E7"/>
    <mergeCell ref="F7:H7"/>
    <mergeCell ref="I7:K7"/>
    <mergeCell ref="L7:N7"/>
    <mergeCell ref="O4:Q4"/>
    <mergeCell ref="C6:E6"/>
    <mergeCell ref="F6:H6"/>
    <mergeCell ref="I6:K6"/>
    <mergeCell ref="L6:N6"/>
    <mergeCell ref="O6:Q6"/>
    <mergeCell ref="U72:U73"/>
    <mergeCell ref="V72:V73"/>
    <mergeCell ref="W72:W73"/>
    <mergeCell ref="X72:X73"/>
    <mergeCell ref="Y72:Y73"/>
    <mergeCell ref="Z72:Z73"/>
    <mergeCell ref="AA72:AB73"/>
    <mergeCell ref="AC72:AD73"/>
    <mergeCell ref="R70:R71"/>
    <mergeCell ref="S70:S71"/>
    <mergeCell ref="U70:U71"/>
    <mergeCell ref="V70:V71"/>
    <mergeCell ref="W70:W71"/>
    <mergeCell ref="X70:X71"/>
    <mergeCell ref="Y70:Y71"/>
    <mergeCell ref="Z70:Z71"/>
    <mergeCell ref="AA70:AB71"/>
    <mergeCell ref="AC74:AD75"/>
    <mergeCell ref="AA76:AB76"/>
    <mergeCell ref="AC76:AD76"/>
    <mergeCell ref="R74:R75"/>
    <mergeCell ref="S74:S75"/>
    <mergeCell ref="U74:U75"/>
    <mergeCell ref="V74:V75"/>
    <mergeCell ref="W74:W75"/>
    <mergeCell ref="X74:X75"/>
    <mergeCell ref="Y74:Y75"/>
    <mergeCell ref="Z74:Z75"/>
    <mergeCell ref="AA74:AB75"/>
    <mergeCell ref="I81:K81"/>
    <mergeCell ref="C82:E82"/>
    <mergeCell ref="I82:K82"/>
    <mergeCell ref="L82:N82"/>
    <mergeCell ref="C83:E83"/>
    <mergeCell ref="I83:K83"/>
    <mergeCell ref="L83:N83"/>
    <mergeCell ref="C84:E84"/>
    <mergeCell ref="I84:K84"/>
    <mergeCell ref="L84:N84"/>
    <mergeCell ref="C92:E92"/>
    <mergeCell ref="C93:E93"/>
    <mergeCell ref="C94:E94"/>
    <mergeCell ref="I86:K86"/>
    <mergeCell ref="C87:E87"/>
    <mergeCell ref="I87:K87"/>
    <mergeCell ref="L87:N87"/>
    <mergeCell ref="C88:E88"/>
    <mergeCell ref="I88:K88"/>
    <mergeCell ref="L88:N88"/>
    <mergeCell ref="C89:E89"/>
    <mergeCell ref="I89:K89"/>
    <mergeCell ref="L89:N89"/>
  </mergeCells>
  <pageMargins left="0.7" right="0.7" top="0.75" bottom="0.75" header="0.3" footer="0.3"/>
  <pageSetup paperSize="0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>
  <dimension ref="A1:AD94"/>
  <sheetViews>
    <sheetView topLeftCell="A68" workbookViewId="0">
      <selection activeCell="F92" sqref="F92"/>
    </sheetView>
  </sheetViews>
  <sheetFormatPr baseColWidth="10" defaultRowHeight="15"/>
  <cols>
    <col min="3" max="3" width="4.7109375" customWidth="1"/>
    <col min="4" max="4" width="1.7109375" customWidth="1"/>
    <col min="5" max="6" width="4.7109375" customWidth="1"/>
    <col min="7" max="7" width="1.7109375" customWidth="1"/>
    <col min="8" max="9" width="4.7109375" customWidth="1"/>
    <col min="10" max="10" width="1.7109375" customWidth="1"/>
    <col min="11" max="12" width="4.7109375" customWidth="1"/>
    <col min="13" max="13" width="1.7109375" customWidth="1"/>
    <col min="14" max="15" width="4.7109375" customWidth="1"/>
    <col min="16" max="16" width="1.7109375" customWidth="1"/>
    <col min="17" max="17" width="4.7109375" customWidth="1"/>
    <col min="23" max="23" width="4.7109375" customWidth="1"/>
    <col min="24" max="24" width="1.7109375" customWidth="1"/>
    <col min="25" max="25" width="4.7109375" customWidth="1"/>
  </cols>
  <sheetData>
    <row r="1" spans="1:18">
      <c r="A1" t="s">
        <v>30</v>
      </c>
      <c r="B1" t="s">
        <v>31</v>
      </c>
      <c r="F1" t="s">
        <v>2</v>
      </c>
      <c r="G1" t="s">
        <v>7</v>
      </c>
      <c r="H1">
        <v>10.5</v>
      </c>
    </row>
    <row r="3" spans="1:18" ht="15.75" thickBot="1">
      <c r="A3" s="2">
        <v>41597</v>
      </c>
    </row>
    <row r="4" spans="1:18" ht="15.75" thickBot="1">
      <c r="A4" s="113">
        <v>0.85</v>
      </c>
      <c r="B4" s="3" t="s">
        <v>3</v>
      </c>
      <c r="C4" s="58">
        <v>100</v>
      </c>
      <c r="D4" s="59"/>
      <c r="E4" s="60"/>
      <c r="F4" s="58">
        <v>100</v>
      </c>
      <c r="G4" s="59"/>
      <c r="H4" s="60"/>
      <c r="I4" s="58">
        <v>100</v>
      </c>
      <c r="J4" s="59"/>
      <c r="K4" s="60"/>
      <c r="L4" s="58">
        <v>100</v>
      </c>
      <c r="M4" s="59"/>
      <c r="N4" s="60"/>
      <c r="O4" s="58">
        <v>100</v>
      </c>
      <c r="P4" s="59"/>
      <c r="Q4" s="60"/>
    </row>
    <row r="5" spans="1:18">
      <c r="A5" s="114"/>
      <c r="B5" s="4" t="s">
        <v>4</v>
      </c>
      <c r="C5" s="7">
        <v>0</v>
      </c>
      <c r="D5" s="8" t="s">
        <v>7</v>
      </c>
      <c r="E5" s="9" t="s">
        <v>12</v>
      </c>
      <c r="F5" s="7">
        <v>0</v>
      </c>
      <c r="G5" s="8" t="s">
        <v>7</v>
      </c>
      <c r="H5" s="9" t="s">
        <v>29</v>
      </c>
      <c r="I5" s="7">
        <v>0</v>
      </c>
      <c r="J5" s="8" t="s">
        <v>7</v>
      </c>
      <c r="K5" s="9" t="s">
        <v>32</v>
      </c>
      <c r="L5" s="7">
        <v>0</v>
      </c>
      <c r="M5" s="8" t="s">
        <v>7</v>
      </c>
      <c r="N5" s="9" t="s">
        <v>33</v>
      </c>
      <c r="O5" s="7">
        <v>0</v>
      </c>
      <c r="P5" s="8" t="s">
        <v>7</v>
      </c>
      <c r="Q5" s="9" t="s">
        <v>19</v>
      </c>
    </row>
    <row r="6" spans="1:18">
      <c r="A6" s="115"/>
      <c r="B6" s="6" t="s">
        <v>6</v>
      </c>
      <c r="C6" s="110">
        <f>(C4/(E5+(60*C5)))*3.6</f>
        <v>11.25</v>
      </c>
      <c r="D6" s="111"/>
      <c r="E6" s="112"/>
      <c r="F6" s="110">
        <f t="shared" ref="F6" si="0">(F4/(H5+(60*F5)))*3.6</f>
        <v>11.612903225806452</v>
      </c>
      <c r="G6" s="111"/>
      <c r="H6" s="112"/>
      <c r="I6" s="110">
        <f t="shared" ref="I6" si="1">(I4/(K5+(60*I5)))*3.6</f>
        <v>8.5714285714285712</v>
      </c>
      <c r="J6" s="111"/>
      <c r="K6" s="112"/>
      <c r="L6" s="110">
        <f t="shared" ref="L6" si="2">(L4/(N5+(60*L5)))*3.6</f>
        <v>8.1818181818181834</v>
      </c>
      <c r="M6" s="111"/>
      <c r="N6" s="112"/>
      <c r="O6" s="110">
        <f t="shared" ref="O6" si="3">(O4/(Q5+(60*O5)))*3.6</f>
        <v>9.2307692307692317</v>
      </c>
      <c r="P6" s="111"/>
      <c r="Q6" s="112"/>
    </row>
    <row r="7" spans="1:18" ht="15.75" thickBot="1">
      <c r="A7" s="116"/>
      <c r="B7" s="5" t="s">
        <v>5</v>
      </c>
      <c r="C7" s="107">
        <f>C6/$H$1</f>
        <v>1.0714285714285714</v>
      </c>
      <c r="D7" s="108"/>
      <c r="E7" s="109"/>
      <c r="F7" s="107">
        <f t="shared" ref="F7" si="4">F6/$H$1</f>
        <v>1.1059907834101383</v>
      </c>
      <c r="G7" s="108"/>
      <c r="H7" s="109"/>
      <c r="I7" s="107">
        <f t="shared" ref="I7" si="5">I6/$H$1</f>
        <v>0.81632653061224492</v>
      </c>
      <c r="J7" s="108"/>
      <c r="K7" s="109"/>
      <c r="L7" s="107">
        <f t="shared" ref="L7" si="6">L6/$H$1</f>
        <v>0.77922077922077937</v>
      </c>
      <c r="M7" s="108"/>
      <c r="N7" s="109"/>
      <c r="O7" s="107">
        <f t="shared" ref="O7" si="7">O6/$H$1</f>
        <v>0.87912087912087922</v>
      </c>
      <c r="P7" s="108"/>
      <c r="Q7" s="109"/>
    </row>
    <row r="8" spans="1:18" ht="21.75" thickBot="1">
      <c r="A8" s="1"/>
    </row>
    <row r="9" spans="1:18" ht="15.75" customHeight="1" thickBot="1">
      <c r="A9" s="113">
        <v>1</v>
      </c>
      <c r="B9" s="3" t="s">
        <v>3</v>
      </c>
      <c r="C9" s="58">
        <v>100</v>
      </c>
      <c r="D9" s="59"/>
      <c r="E9" s="60"/>
      <c r="F9" s="58">
        <v>100</v>
      </c>
      <c r="G9" s="59"/>
      <c r="H9" s="60"/>
      <c r="I9" s="58">
        <v>100</v>
      </c>
      <c r="J9" s="59"/>
      <c r="K9" s="60"/>
      <c r="L9" s="58">
        <v>100</v>
      </c>
      <c r="M9" s="59"/>
      <c r="N9" s="60"/>
      <c r="O9" s="58">
        <v>100</v>
      </c>
      <c r="P9" s="59"/>
      <c r="Q9" s="60"/>
      <c r="R9" s="10"/>
    </row>
    <row r="10" spans="1:18" ht="15" customHeight="1">
      <c r="A10" s="114"/>
      <c r="B10" s="4" t="s">
        <v>4</v>
      </c>
      <c r="C10" s="7">
        <v>0</v>
      </c>
      <c r="D10" s="8" t="s">
        <v>7</v>
      </c>
      <c r="E10" s="9" t="s">
        <v>12</v>
      </c>
      <c r="F10" s="7">
        <v>0</v>
      </c>
      <c r="G10" s="8" t="s">
        <v>7</v>
      </c>
      <c r="H10" s="9" t="s">
        <v>34</v>
      </c>
      <c r="I10" s="7"/>
      <c r="J10" s="8" t="s">
        <v>7</v>
      </c>
      <c r="K10" s="9"/>
      <c r="L10" s="7"/>
      <c r="M10" s="8" t="s">
        <v>7</v>
      </c>
      <c r="N10" s="9"/>
      <c r="O10" s="7"/>
      <c r="P10" s="8" t="s">
        <v>7</v>
      </c>
      <c r="Q10" s="9"/>
    </row>
    <row r="11" spans="1:18" ht="15.75" customHeight="1">
      <c r="A11" s="115"/>
      <c r="B11" s="6" t="s">
        <v>6</v>
      </c>
      <c r="C11" s="110">
        <f>(C9/(E10+(60*C10)))*3.6</f>
        <v>11.25</v>
      </c>
      <c r="D11" s="111"/>
      <c r="E11" s="112"/>
      <c r="F11" s="110">
        <f t="shared" ref="F11" si="8">(F9/(H10+(60*F10)))*3.6</f>
        <v>12</v>
      </c>
      <c r="G11" s="111"/>
      <c r="H11" s="112"/>
      <c r="I11" s="110" t="e">
        <f t="shared" ref="I11" si="9">(I9/(K10+(60*I10)))*3.6</f>
        <v>#DIV/0!</v>
      </c>
      <c r="J11" s="111"/>
      <c r="K11" s="112"/>
      <c r="L11" s="110" t="e">
        <f t="shared" ref="L11" si="10">(L9/(N10+(60*L10)))*3.6</f>
        <v>#DIV/0!</v>
      </c>
      <c r="M11" s="111"/>
      <c r="N11" s="112"/>
      <c r="O11" s="110" t="e">
        <f t="shared" ref="O11" si="11">(O9/(Q10+(60*O10)))*3.6</f>
        <v>#DIV/0!</v>
      </c>
      <c r="P11" s="111"/>
      <c r="Q11" s="112"/>
    </row>
    <row r="12" spans="1:18" ht="15.75" customHeight="1" thickBot="1">
      <c r="A12" s="116"/>
      <c r="B12" s="5" t="s">
        <v>5</v>
      </c>
      <c r="C12" s="107">
        <f>C11/$H$1</f>
        <v>1.0714285714285714</v>
      </c>
      <c r="D12" s="108"/>
      <c r="E12" s="109"/>
      <c r="F12" s="107">
        <f t="shared" ref="F12" si="12">F11/$H$1</f>
        <v>1.1428571428571428</v>
      </c>
      <c r="G12" s="108"/>
      <c r="H12" s="109"/>
      <c r="I12" s="107" t="e">
        <f t="shared" ref="I12" si="13">I11/$H$1</f>
        <v>#DIV/0!</v>
      </c>
      <c r="J12" s="108"/>
      <c r="K12" s="109"/>
      <c r="L12" s="107" t="e">
        <f t="shared" ref="L12" si="14">L11/$H$1</f>
        <v>#DIV/0!</v>
      </c>
      <c r="M12" s="108"/>
      <c r="N12" s="109"/>
      <c r="O12" s="107" t="e">
        <f t="shared" ref="O12" si="15">O11/$H$1</f>
        <v>#DIV/0!</v>
      </c>
      <c r="P12" s="108"/>
      <c r="Q12" s="109"/>
    </row>
    <row r="13" spans="1:18" ht="21.75" thickBot="1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</row>
    <row r="14" spans="1:18" ht="15.75" thickBot="1">
      <c r="A14" s="113">
        <v>1.1499999999999999</v>
      </c>
      <c r="B14" s="3" t="s">
        <v>3</v>
      </c>
      <c r="C14" s="58">
        <v>100</v>
      </c>
      <c r="D14" s="59"/>
      <c r="E14" s="60"/>
      <c r="F14" s="58">
        <v>100</v>
      </c>
      <c r="G14" s="59"/>
      <c r="H14" s="60"/>
      <c r="I14" s="58">
        <v>100</v>
      </c>
      <c r="J14" s="59"/>
      <c r="K14" s="60"/>
      <c r="L14" s="58">
        <v>100</v>
      </c>
      <c r="M14" s="59"/>
      <c r="N14" s="60"/>
      <c r="O14" s="58">
        <v>100</v>
      </c>
      <c r="P14" s="59"/>
      <c r="Q14" s="60"/>
    </row>
    <row r="15" spans="1:18">
      <c r="A15" s="114"/>
      <c r="B15" s="4" t="s">
        <v>4</v>
      </c>
      <c r="C15" s="7"/>
      <c r="D15" s="8" t="s">
        <v>7</v>
      </c>
      <c r="E15" s="9"/>
      <c r="F15" s="7"/>
      <c r="G15" s="8" t="s">
        <v>7</v>
      </c>
      <c r="H15" s="9"/>
      <c r="I15" s="7"/>
      <c r="J15" s="8" t="s">
        <v>7</v>
      </c>
      <c r="K15" s="9"/>
      <c r="L15" s="7"/>
      <c r="M15" s="8" t="s">
        <v>7</v>
      </c>
      <c r="N15" s="9"/>
      <c r="O15" s="7"/>
      <c r="P15" s="8" t="s">
        <v>7</v>
      </c>
      <c r="Q15" s="9"/>
    </row>
    <row r="16" spans="1:18">
      <c r="A16" s="115"/>
      <c r="B16" s="6" t="s">
        <v>6</v>
      </c>
      <c r="C16" s="110" t="e">
        <f>(C14/(E15+(60*C15)))*3.6</f>
        <v>#DIV/0!</v>
      </c>
      <c r="D16" s="111"/>
      <c r="E16" s="112"/>
      <c r="F16" s="110" t="e">
        <f t="shared" ref="F16" si="16">(F14/(H15+(60*F15)))*3.6</f>
        <v>#DIV/0!</v>
      </c>
      <c r="G16" s="111"/>
      <c r="H16" s="112"/>
      <c r="I16" s="110" t="e">
        <f t="shared" ref="I16" si="17">(I14/(K15+(60*I15)))*3.6</f>
        <v>#DIV/0!</v>
      </c>
      <c r="J16" s="111"/>
      <c r="K16" s="112"/>
      <c r="L16" s="110" t="e">
        <f t="shared" ref="L16" si="18">(L14/(N15+(60*L15)))*3.6</f>
        <v>#DIV/0!</v>
      </c>
      <c r="M16" s="111"/>
      <c r="N16" s="112"/>
      <c r="O16" s="110" t="e">
        <f t="shared" ref="O16" si="19">(O14/(Q15+(60*O15)))*3.6</f>
        <v>#DIV/0!</v>
      </c>
      <c r="P16" s="111"/>
      <c r="Q16" s="112"/>
    </row>
    <row r="17" spans="1:17" ht="15.75" thickBot="1">
      <c r="A17" s="116"/>
      <c r="B17" s="5" t="s">
        <v>5</v>
      </c>
      <c r="C17" s="107" t="e">
        <f>C16/$H$1</f>
        <v>#DIV/0!</v>
      </c>
      <c r="D17" s="108"/>
      <c r="E17" s="109"/>
      <c r="F17" s="107" t="e">
        <f t="shared" ref="F17" si="20">F16/$H$1</f>
        <v>#DIV/0!</v>
      </c>
      <c r="G17" s="108"/>
      <c r="H17" s="109"/>
      <c r="I17" s="107" t="e">
        <f t="shared" ref="I17" si="21">I16/$H$1</f>
        <v>#DIV/0!</v>
      </c>
      <c r="J17" s="108"/>
      <c r="K17" s="109"/>
      <c r="L17" s="107" t="e">
        <f t="shared" ref="L17" si="22">L16/$H$1</f>
        <v>#DIV/0!</v>
      </c>
      <c r="M17" s="108"/>
      <c r="N17" s="109"/>
      <c r="O17" s="107" t="e">
        <f t="shared" ref="O17" si="23">O16/$H$1</f>
        <v>#DIV/0!</v>
      </c>
      <c r="P17" s="108"/>
      <c r="Q17" s="109"/>
    </row>
    <row r="18" spans="1:17" ht="21.75" thickBot="1">
      <c r="A18" s="1"/>
    </row>
    <row r="19" spans="1:17" ht="19.5" thickBot="1">
      <c r="B19" s="16" t="s">
        <v>4</v>
      </c>
      <c r="C19" s="17">
        <v>6</v>
      </c>
      <c r="D19" s="18" t="s">
        <v>7</v>
      </c>
      <c r="E19" s="19" t="s">
        <v>9</v>
      </c>
    </row>
    <row r="20" spans="1:17" ht="18.75">
      <c r="B20" s="15" t="s">
        <v>3</v>
      </c>
      <c r="C20" s="38">
        <v>830</v>
      </c>
      <c r="D20" s="39"/>
      <c r="E20" s="40"/>
    </row>
    <row r="21" spans="1:17" ht="18.75">
      <c r="B21" s="13" t="s">
        <v>6</v>
      </c>
      <c r="C21" s="41">
        <f>(C20/(E19+(C19*60)))*3.6</f>
        <v>8.2999999999999989</v>
      </c>
      <c r="D21" s="42"/>
      <c r="E21" s="43"/>
    </row>
    <row r="22" spans="1:17" ht="19.5" thickBot="1">
      <c r="B22" s="14" t="s">
        <v>5</v>
      </c>
      <c r="C22" s="44">
        <f>C21/H1</f>
        <v>0.79047619047619033</v>
      </c>
      <c r="D22" s="45"/>
      <c r="E22" s="46"/>
    </row>
    <row r="25" spans="1:17" ht="15.75" thickBot="1">
      <c r="A25" s="2">
        <v>41604</v>
      </c>
    </row>
    <row r="26" spans="1:17" ht="15.75" thickBot="1">
      <c r="A26" s="113">
        <v>0.85</v>
      </c>
      <c r="B26" s="3" t="s">
        <v>3</v>
      </c>
      <c r="C26" s="58">
        <v>100</v>
      </c>
      <c r="D26" s="59"/>
      <c r="E26" s="60"/>
      <c r="F26" s="58">
        <v>100</v>
      </c>
      <c r="G26" s="59"/>
      <c r="H26" s="60"/>
      <c r="I26" s="58">
        <v>100</v>
      </c>
      <c r="J26" s="59"/>
      <c r="K26" s="60"/>
      <c r="L26" s="58">
        <v>100</v>
      </c>
      <c r="M26" s="59"/>
      <c r="N26" s="60"/>
      <c r="O26" s="58">
        <v>100</v>
      </c>
      <c r="P26" s="59"/>
      <c r="Q26" s="60"/>
    </row>
    <row r="27" spans="1:17">
      <c r="A27" s="114"/>
      <c r="B27" s="4" t="s">
        <v>4</v>
      </c>
      <c r="C27" s="7">
        <v>0</v>
      </c>
      <c r="D27" s="8" t="s">
        <v>7</v>
      </c>
      <c r="E27" s="9" t="s">
        <v>74</v>
      </c>
      <c r="F27" s="7">
        <v>0</v>
      </c>
      <c r="G27" s="8" t="s">
        <v>7</v>
      </c>
      <c r="H27" s="9" t="s">
        <v>32</v>
      </c>
      <c r="I27" s="7">
        <v>0</v>
      </c>
      <c r="J27" s="8" t="s">
        <v>7</v>
      </c>
      <c r="K27" s="9" t="s">
        <v>74</v>
      </c>
      <c r="L27" s="7">
        <v>0</v>
      </c>
      <c r="M27" s="8" t="s">
        <v>7</v>
      </c>
      <c r="N27" s="9"/>
      <c r="O27" s="7">
        <v>0</v>
      </c>
      <c r="P27" s="8" t="s">
        <v>7</v>
      </c>
      <c r="Q27" s="9"/>
    </row>
    <row r="28" spans="1:17">
      <c r="A28" s="115"/>
      <c r="B28" s="6" t="s">
        <v>6</v>
      </c>
      <c r="C28" s="110">
        <f>(C26/(E27+(60*C27)))*3.6</f>
        <v>8.3720930232558146</v>
      </c>
      <c r="D28" s="111"/>
      <c r="E28" s="112"/>
      <c r="F28" s="110">
        <f t="shared" ref="F28" si="24">(F26/(H27+(60*F27)))*3.6</f>
        <v>8.5714285714285712</v>
      </c>
      <c r="G28" s="111"/>
      <c r="H28" s="112"/>
      <c r="I28" s="110">
        <f t="shared" ref="I28" si="25">(I26/(K27+(60*I27)))*3.6</f>
        <v>8.3720930232558146</v>
      </c>
      <c r="J28" s="111"/>
      <c r="K28" s="112"/>
      <c r="L28" s="110" t="e">
        <f t="shared" ref="L28" si="26">(L26/(N27+(60*L27)))*3.6</f>
        <v>#DIV/0!</v>
      </c>
      <c r="M28" s="111"/>
      <c r="N28" s="112"/>
      <c r="O28" s="110" t="e">
        <f t="shared" ref="O28" si="27">(O26/(Q27+(60*O27)))*3.6</f>
        <v>#DIV/0!</v>
      </c>
      <c r="P28" s="111"/>
      <c r="Q28" s="112"/>
    </row>
    <row r="29" spans="1:17" ht="15.75" thickBot="1">
      <c r="A29" s="116"/>
      <c r="B29" s="5" t="s">
        <v>5</v>
      </c>
      <c r="C29" s="107">
        <f>C28/$H$1</f>
        <v>0.79734219269103002</v>
      </c>
      <c r="D29" s="108"/>
      <c r="E29" s="109"/>
      <c r="F29" s="107">
        <f t="shared" ref="F29" si="28">F28/$H$1</f>
        <v>0.81632653061224492</v>
      </c>
      <c r="G29" s="108"/>
      <c r="H29" s="109"/>
      <c r="I29" s="107">
        <f t="shared" ref="I29" si="29">I28/$H$1</f>
        <v>0.79734219269103002</v>
      </c>
      <c r="J29" s="108"/>
      <c r="K29" s="109"/>
      <c r="L29" s="107"/>
      <c r="M29" s="108"/>
      <c r="N29" s="109"/>
      <c r="O29" s="107"/>
      <c r="P29" s="108"/>
      <c r="Q29" s="109"/>
    </row>
    <row r="30" spans="1:17" ht="15.75" thickBot="1"/>
    <row r="31" spans="1:17" ht="15.75" thickBot="1">
      <c r="A31" s="113">
        <v>1</v>
      </c>
      <c r="B31" s="3" t="s">
        <v>3</v>
      </c>
      <c r="C31" s="58">
        <v>100</v>
      </c>
      <c r="D31" s="59"/>
      <c r="E31" s="60"/>
      <c r="F31" s="58">
        <v>100</v>
      </c>
      <c r="G31" s="59"/>
      <c r="H31" s="60"/>
      <c r="I31" s="58">
        <v>100</v>
      </c>
      <c r="J31" s="59"/>
      <c r="K31" s="60"/>
      <c r="L31" s="58">
        <v>100</v>
      </c>
      <c r="M31" s="59"/>
      <c r="N31" s="60"/>
      <c r="O31" s="58">
        <v>100</v>
      </c>
      <c r="P31" s="59"/>
      <c r="Q31" s="60"/>
    </row>
    <row r="32" spans="1:17">
      <c r="A32" s="114"/>
      <c r="B32" s="4" t="s">
        <v>4</v>
      </c>
      <c r="C32" s="7">
        <v>0</v>
      </c>
      <c r="D32" s="8" t="s">
        <v>7</v>
      </c>
      <c r="E32" s="9" t="s">
        <v>13</v>
      </c>
      <c r="F32" s="7">
        <v>0</v>
      </c>
      <c r="G32" s="8" t="s">
        <v>7</v>
      </c>
      <c r="H32" s="9" t="s">
        <v>23</v>
      </c>
      <c r="I32" s="7">
        <v>0</v>
      </c>
      <c r="J32" s="8" t="s">
        <v>7</v>
      </c>
      <c r="K32" s="9" t="s">
        <v>23</v>
      </c>
      <c r="L32" s="7">
        <v>0</v>
      </c>
      <c r="M32" s="8" t="s">
        <v>7</v>
      </c>
      <c r="N32" s="9"/>
      <c r="O32" s="7">
        <v>0</v>
      </c>
      <c r="P32" s="8" t="s">
        <v>7</v>
      </c>
      <c r="Q32" s="9"/>
    </row>
    <row r="33" spans="1:17">
      <c r="A33" s="115"/>
      <c r="B33" s="6" t="s">
        <v>6</v>
      </c>
      <c r="C33" s="110">
        <f>(C31/(E32+(60*C32)))*3.6</f>
        <v>10.285714285714286</v>
      </c>
      <c r="D33" s="111"/>
      <c r="E33" s="112"/>
      <c r="F33" s="110">
        <f t="shared" ref="F33" si="30">(F31/(H32+(60*F32)))*3.6</f>
        <v>10.588235294117649</v>
      </c>
      <c r="G33" s="111"/>
      <c r="H33" s="112"/>
      <c r="I33" s="110">
        <f t="shared" ref="I33" si="31">(I31/(K32+(60*I32)))*3.6</f>
        <v>10.588235294117649</v>
      </c>
      <c r="J33" s="111"/>
      <c r="K33" s="112"/>
      <c r="L33" s="110" t="e">
        <f t="shared" ref="L33" si="32">(L31/(N32+(60*L32)))*3.6</f>
        <v>#DIV/0!</v>
      </c>
      <c r="M33" s="111"/>
      <c r="N33" s="112"/>
      <c r="O33" s="110" t="e">
        <f t="shared" ref="O33" si="33">(O31/(Q32+(60*O32)))*3.6</f>
        <v>#DIV/0!</v>
      </c>
      <c r="P33" s="111"/>
      <c r="Q33" s="112"/>
    </row>
    <row r="34" spans="1:17" ht="15.75" thickBot="1">
      <c r="A34" s="116"/>
      <c r="B34" s="5" t="s">
        <v>5</v>
      </c>
      <c r="C34" s="107">
        <f>C33/$H$1</f>
        <v>0.97959183673469397</v>
      </c>
      <c r="D34" s="108"/>
      <c r="E34" s="109"/>
      <c r="F34" s="107">
        <f t="shared" ref="F34" si="34">F33/$H$1</f>
        <v>1.008403361344538</v>
      </c>
      <c r="G34" s="108"/>
      <c r="H34" s="109"/>
      <c r="I34" s="107">
        <f t="shared" ref="I34" si="35">I33/$H$1</f>
        <v>1.008403361344538</v>
      </c>
      <c r="J34" s="108"/>
      <c r="K34" s="109"/>
      <c r="L34" s="107"/>
      <c r="M34" s="108"/>
      <c r="N34" s="109"/>
      <c r="O34" s="107"/>
      <c r="P34" s="108"/>
      <c r="Q34" s="109"/>
    </row>
    <row r="35" spans="1:17" ht="15.75" thickBot="1"/>
    <row r="36" spans="1:17" ht="19.5" thickBot="1">
      <c r="B36" s="16" t="s">
        <v>4</v>
      </c>
      <c r="C36" s="17">
        <v>6</v>
      </c>
      <c r="D36" s="18" t="s">
        <v>7</v>
      </c>
      <c r="E36" s="19" t="s">
        <v>9</v>
      </c>
      <c r="I36" s="128" t="s">
        <v>70</v>
      </c>
      <c r="J36" s="129"/>
      <c r="K36" s="129"/>
      <c r="L36" s="51">
        <v>9</v>
      </c>
      <c r="M36" s="51"/>
      <c r="N36" s="52"/>
    </row>
    <row r="37" spans="1:17" ht="19.5" thickBot="1">
      <c r="B37" s="15" t="s">
        <v>3</v>
      </c>
      <c r="C37" s="38">
        <v>980</v>
      </c>
      <c r="D37" s="39"/>
      <c r="E37" s="40"/>
      <c r="I37" s="117" t="s">
        <v>71</v>
      </c>
      <c r="J37" s="118"/>
      <c r="K37" s="118"/>
      <c r="L37" s="55">
        <f>ABS(C38-L36)</f>
        <v>0.80000000000000071</v>
      </c>
      <c r="M37" s="55"/>
      <c r="N37" s="56"/>
    </row>
    <row r="38" spans="1:17" ht="18.75">
      <c r="B38" s="13" t="s">
        <v>6</v>
      </c>
      <c r="C38" s="41">
        <f>(C37/(E36+(C36*60)))*3.6</f>
        <v>9.8000000000000007</v>
      </c>
      <c r="D38" s="42"/>
      <c r="E38" s="43"/>
    </row>
    <row r="39" spans="1:17" ht="19.5" thickBot="1">
      <c r="B39" s="14" t="s">
        <v>5</v>
      </c>
      <c r="C39" s="44">
        <f>C38/$H$1</f>
        <v>0.93333333333333335</v>
      </c>
      <c r="D39" s="45"/>
      <c r="E39" s="46"/>
    </row>
    <row r="42" spans="1:17" ht="15.75" thickBot="1">
      <c r="A42" s="2">
        <v>41611</v>
      </c>
    </row>
    <row r="43" spans="1:17" ht="19.5" thickBot="1">
      <c r="B43" s="16" t="s">
        <v>4</v>
      </c>
      <c r="C43" s="17">
        <v>6</v>
      </c>
      <c r="D43" s="18" t="s">
        <v>7</v>
      </c>
      <c r="E43" s="19" t="s">
        <v>9</v>
      </c>
      <c r="I43" s="128" t="s">
        <v>70</v>
      </c>
      <c r="J43" s="129"/>
      <c r="K43" s="129"/>
      <c r="L43" s="51">
        <v>8.4</v>
      </c>
      <c r="M43" s="51"/>
      <c r="N43" s="52"/>
    </row>
    <row r="44" spans="1:17" ht="19.5" thickBot="1">
      <c r="B44" s="15" t="s">
        <v>3</v>
      </c>
      <c r="C44" s="38">
        <v>900</v>
      </c>
      <c r="D44" s="39"/>
      <c r="E44" s="40"/>
      <c r="I44" s="117" t="s">
        <v>71</v>
      </c>
      <c r="J44" s="118"/>
      <c r="K44" s="118"/>
      <c r="L44" s="55">
        <f>ABS(C45-L43)</f>
        <v>0.59999999999999964</v>
      </c>
      <c r="M44" s="55"/>
      <c r="N44" s="56"/>
    </row>
    <row r="45" spans="1:17" ht="18.75">
      <c r="B45" s="13" t="s">
        <v>6</v>
      </c>
      <c r="C45" s="41">
        <f>(C44/(E43+(C43*60)))*3.6</f>
        <v>9</v>
      </c>
      <c r="D45" s="42"/>
      <c r="E45" s="43"/>
    </row>
    <row r="46" spans="1:17" ht="19.5" thickBot="1">
      <c r="B46" s="14" t="s">
        <v>5</v>
      </c>
      <c r="C46" s="44">
        <f>C45/$H$1</f>
        <v>0.8571428571428571</v>
      </c>
      <c r="D46" s="45"/>
      <c r="E46" s="46"/>
    </row>
    <row r="47" spans="1:17" ht="15.75" thickBot="1"/>
    <row r="48" spans="1:17" ht="19.5" thickBot="1">
      <c r="B48" s="16" t="s">
        <v>4</v>
      </c>
      <c r="C48" s="17">
        <v>2</v>
      </c>
      <c r="D48" s="18" t="s">
        <v>7</v>
      </c>
      <c r="E48" s="19" t="s">
        <v>9</v>
      </c>
      <c r="I48" s="128" t="s">
        <v>70</v>
      </c>
      <c r="J48" s="129"/>
      <c r="K48" s="129"/>
      <c r="L48" s="51">
        <v>10.5</v>
      </c>
      <c r="M48" s="51"/>
      <c r="N48" s="52"/>
    </row>
    <row r="49" spans="1:14" ht="19.5" thickBot="1">
      <c r="B49" s="15" t="s">
        <v>3</v>
      </c>
      <c r="C49" s="38">
        <v>350</v>
      </c>
      <c r="D49" s="39"/>
      <c r="E49" s="40"/>
      <c r="I49" s="117" t="s">
        <v>71</v>
      </c>
      <c r="J49" s="118"/>
      <c r="K49" s="118"/>
      <c r="L49" s="55">
        <f>ABS(C50-L48)</f>
        <v>0</v>
      </c>
      <c r="M49" s="55"/>
      <c r="N49" s="56"/>
    </row>
    <row r="50" spans="1:14" ht="18.75">
      <c r="B50" s="13" t="s">
        <v>6</v>
      </c>
      <c r="C50" s="41">
        <f>(C49/(E48+(C48*60)))*3.6</f>
        <v>10.5</v>
      </c>
      <c r="D50" s="42"/>
      <c r="E50" s="43"/>
    </row>
    <row r="51" spans="1:14" ht="19.5" thickBot="1">
      <c r="B51" s="14" t="s">
        <v>5</v>
      </c>
      <c r="C51" s="44">
        <f>C50/$H$1</f>
        <v>1</v>
      </c>
      <c r="D51" s="45"/>
      <c r="E51" s="46"/>
    </row>
    <row r="52" spans="1:14" ht="15.75" thickBot="1"/>
    <row r="53" spans="1:14" ht="30">
      <c r="B53" s="21" t="s">
        <v>87</v>
      </c>
      <c r="C53" s="130">
        <f>(C46+C51)/2</f>
        <v>0.9285714285714286</v>
      </c>
      <c r="D53" s="130"/>
      <c r="E53" s="131"/>
      <c r="F53" s="132"/>
      <c r="G53" s="51"/>
      <c r="H53" s="133"/>
      <c r="I53" s="136" t="s">
        <v>89</v>
      </c>
      <c r="J53" s="137"/>
      <c r="K53" s="137"/>
      <c r="L53" s="119">
        <f>(L44+L49)/2</f>
        <v>0.29999999999999982</v>
      </c>
      <c r="M53" s="119"/>
      <c r="N53" s="120"/>
    </row>
    <row r="54" spans="1:14" ht="16.5" thickBot="1">
      <c r="B54" s="22" t="s">
        <v>88</v>
      </c>
      <c r="C54" s="121">
        <v>5.5</v>
      </c>
      <c r="D54" s="122"/>
      <c r="E54" s="123"/>
      <c r="F54" s="134"/>
      <c r="G54" s="125"/>
      <c r="H54" s="135"/>
      <c r="I54" s="124" t="s">
        <v>88</v>
      </c>
      <c r="J54" s="125"/>
      <c r="K54" s="125"/>
      <c r="L54" s="126">
        <v>8</v>
      </c>
      <c r="M54" s="126"/>
      <c r="N54" s="127"/>
    </row>
    <row r="57" spans="1:14" ht="15.75" thickBot="1">
      <c r="A57" s="2">
        <v>41613</v>
      </c>
      <c r="B57" t="s">
        <v>72</v>
      </c>
    </row>
    <row r="58" spans="1:14" ht="19.5" thickBot="1">
      <c r="B58" s="16" t="s">
        <v>4</v>
      </c>
      <c r="C58" s="17">
        <v>2</v>
      </c>
      <c r="D58" s="18" t="s">
        <v>7</v>
      </c>
      <c r="E58" s="19" t="s">
        <v>9</v>
      </c>
      <c r="I58" s="128" t="s">
        <v>70</v>
      </c>
      <c r="J58" s="129"/>
      <c r="K58" s="129"/>
      <c r="L58" s="51"/>
      <c r="M58" s="51"/>
      <c r="N58" s="52"/>
    </row>
    <row r="59" spans="1:14" ht="19.5" thickBot="1">
      <c r="B59" s="15" t="s">
        <v>3</v>
      </c>
      <c r="C59" s="38"/>
      <c r="D59" s="39"/>
      <c r="E59" s="40"/>
      <c r="I59" s="117" t="s">
        <v>71</v>
      </c>
      <c r="J59" s="118"/>
      <c r="K59" s="118"/>
      <c r="L59" s="55">
        <f>ABS(C60-L58)</f>
        <v>0</v>
      </c>
      <c r="M59" s="55"/>
      <c r="N59" s="56"/>
    </row>
    <row r="60" spans="1:14" ht="18.75">
      <c r="B60" s="13" t="s">
        <v>6</v>
      </c>
      <c r="C60" s="41">
        <f>(C59/(E58+(C58*60)))*3.6</f>
        <v>0</v>
      </c>
      <c r="D60" s="42"/>
      <c r="E60" s="43"/>
    </row>
    <row r="61" spans="1:14" ht="19.5" thickBot="1">
      <c r="B61" s="14" t="s">
        <v>5</v>
      </c>
      <c r="C61" s="44">
        <f>C60/$H$1</f>
        <v>0</v>
      </c>
      <c r="D61" s="45"/>
      <c r="E61" s="46"/>
    </row>
    <row r="65" spans="1:30" ht="15.75" thickBot="1">
      <c r="A65" s="2">
        <v>41618</v>
      </c>
      <c r="B65" t="s">
        <v>91</v>
      </c>
    </row>
    <row r="66" spans="1:30" ht="15.75" thickBot="1">
      <c r="R66" s="25" t="s">
        <v>95</v>
      </c>
      <c r="S66" s="139"/>
      <c r="T66" s="140"/>
      <c r="U66" s="140"/>
      <c r="V66" s="141"/>
      <c r="W66" s="140" t="s">
        <v>96</v>
      </c>
      <c r="X66" s="140"/>
      <c r="Y66" s="140"/>
      <c r="Z66" s="139"/>
      <c r="AA66" s="142"/>
      <c r="AB66" s="140"/>
      <c r="AC66" s="140"/>
      <c r="AD66" s="141"/>
    </row>
    <row r="67" spans="1:30" ht="15.75" thickBot="1">
      <c r="S67" s="26"/>
      <c r="T67" s="26"/>
      <c r="U67" s="27"/>
      <c r="Z67" s="26"/>
      <c r="AA67" s="26"/>
      <c r="AB67" s="26"/>
    </row>
    <row r="68" spans="1:30" ht="15.75">
      <c r="R68" s="143" t="s">
        <v>97</v>
      </c>
      <c r="S68" s="145" t="s">
        <v>98</v>
      </c>
      <c r="T68" s="143" t="s">
        <v>99</v>
      </c>
      <c r="U68" s="147" t="s">
        <v>70</v>
      </c>
      <c r="V68" s="148"/>
      <c r="W68" s="149"/>
      <c r="X68" s="150"/>
      <c r="Y68" s="150"/>
      <c r="Z68" s="150"/>
      <c r="AA68" s="150"/>
      <c r="AB68" s="151"/>
      <c r="AC68" s="152" t="s">
        <v>100</v>
      </c>
      <c r="AD68" s="153"/>
    </row>
    <row r="69" spans="1:30" ht="15.75" customHeight="1" thickBot="1">
      <c r="R69" s="144"/>
      <c r="S69" s="146"/>
      <c r="T69" s="144"/>
      <c r="U69" s="28" t="s">
        <v>5</v>
      </c>
      <c r="V69" s="29" t="s">
        <v>6</v>
      </c>
      <c r="W69" s="154" t="s">
        <v>4</v>
      </c>
      <c r="X69" s="155"/>
      <c r="Y69" s="156"/>
      <c r="Z69" s="30" t="s">
        <v>6</v>
      </c>
      <c r="AA69" s="157" t="s">
        <v>5</v>
      </c>
      <c r="AB69" s="158"/>
      <c r="AC69" s="159" t="s">
        <v>101</v>
      </c>
      <c r="AD69" s="160"/>
    </row>
    <row r="70" spans="1:30">
      <c r="R70" s="98">
        <v>1</v>
      </c>
      <c r="S70" s="99"/>
      <c r="T70" s="31" t="s">
        <v>102</v>
      </c>
      <c r="U70" s="73">
        <f>(V70/$H$1)</f>
        <v>0</v>
      </c>
      <c r="V70" s="101"/>
      <c r="W70" s="102"/>
      <c r="X70" s="103" t="s">
        <v>7</v>
      </c>
      <c r="Y70" s="104"/>
      <c r="Z70" s="95" t="e">
        <f>(S70/((W70*60)+Y70))*3.6</f>
        <v>#DIV/0!</v>
      </c>
      <c r="AA70" s="105" t="e">
        <f>(Z70/$H$1)*100</f>
        <v>#DIV/0!</v>
      </c>
      <c r="AB70" s="106"/>
      <c r="AC70" s="161" t="e">
        <f>ABS(Z70-V70)</f>
        <v>#DIV/0!</v>
      </c>
      <c r="AD70" s="162"/>
    </row>
    <row r="71" spans="1:30">
      <c r="R71" s="69"/>
      <c r="S71" s="100"/>
      <c r="T71" s="32"/>
      <c r="U71" s="74"/>
      <c r="V71" s="75"/>
      <c r="W71" s="77"/>
      <c r="X71" s="79"/>
      <c r="Y71" s="81"/>
      <c r="Z71" s="95"/>
      <c r="AA71" s="96"/>
      <c r="AB71" s="97"/>
      <c r="AC71" s="61"/>
      <c r="AD71" s="62"/>
    </row>
    <row r="72" spans="1:30" ht="15" customHeight="1">
      <c r="R72" s="69">
        <v>2</v>
      </c>
      <c r="S72" s="71"/>
      <c r="T72" s="32"/>
      <c r="U72" s="73">
        <f t="shared" ref="U72" si="36">(V72/$H$1)</f>
        <v>0</v>
      </c>
      <c r="V72" s="75"/>
      <c r="W72" s="89"/>
      <c r="X72" s="91" t="s">
        <v>7</v>
      </c>
      <c r="Y72" s="93"/>
      <c r="Z72" s="95" t="e">
        <f>(S72/((W72*60)+Y72))*3.6</f>
        <v>#DIV/0!</v>
      </c>
      <c r="AA72" s="85" t="e">
        <f t="shared" ref="AA72" si="37">(Z72/$H$1)*100</f>
        <v>#DIV/0!</v>
      </c>
      <c r="AB72" s="86"/>
      <c r="AC72" s="61" t="e">
        <f>ABS(Z72-V72)</f>
        <v>#DIV/0!</v>
      </c>
      <c r="AD72" s="62"/>
    </row>
    <row r="73" spans="1:30" ht="15" customHeight="1">
      <c r="R73" s="69"/>
      <c r="S73" s="100"/>
      <c r="T73" s="32"/>
      <c r="U73" s="74"/>
      <c r="V73" s="75"/>
      <c r="W73" s="90"/>
      <c r="X73" s="92"/>
      <c r="Y73" s="94"/>
      <c r="Z73" s="95"/>
      <c r="AA73" s="96"/>
      <c r="AB73" s="97"/>
      <c r="AC73" s="61"/>
      <c r="AD73" s="62"/>
    </row>
    <row r="74" spans="1:30" ht="15" customHeight="1">
      <c r="R74" s="69">
        <v>3</v>
      </c>
      <c r="S74" s="71"/>
      <c r="T74" s="32"/>
      <c r="U74" s="73">
        <f t="shared" ref="U74" si="38">(V74/$H$1)</f>
        <v>0</v>
      </c>
      <c r="V74" s="75"/>
      <c r="W74" s="77"/>
      <c r="X74" s="79" t="s">
        <v>7</v>
      </c>
      <c r="Y74" s="81"/>
      <c r="Z74" s="83" t="e">
        <f>(S74/((W74*60)+Y74))*3.6</f>
        <v>#DIV/0!</v>
      </c>
      <c r="AA74" s="85" t="e">
        <f t="shared" ref="AA74" si="39">(Z74/$H$1)*100</f>
        <v>#DIV/0!</v>
      </c>
      <c r="AB74" s="86"/>
      <c r="AC74" s="61" t="e">
        <f>ABS(Z74-V74)</f>
        <v>#DIV/0!</v>
      </c>
      <c r="AD74" s="62"/>
    </row>
    <row r="75" spans="1:30" ht="15.75" customHeight="1" thickBot="1">
      <c r="R75" s="70"/>
      <c r="S75" s="72"/>
      <c r="T75" s="33"/>
      <c r="U75" s="74"/>
      <c r="V75" s="76"/>
      <c r="W75" s="78"/>
      <c r="X75" s="80"/>
      <c r="Y75" s="82"/>
      <c r="Z75" s="84"/>
      <c r="AA75" s="87"/>
      <c r="AB75" s="88"/>
      <c r="AC75" s="63"/>
      <c r="AD75" s="64"/>
    </row>
    <row r="76" spans="1:30" ht="26.25">
      <c r="Z76" s="34" t="s">
        <v>103</v>
      </c>
      <c r="AA76" s="65" t="e">
        <f>AVERAGE(AA70:AA75)</f>
        <v>#DIV/0!</v>
      </c>
      <c r="AB76" s="66"/>
      <c r="AC76" s="67" t="e">
        <f>AVERAGE(AC70:AC75)</f>
        <v>#DIV/0!</v>
      </c>
      <c r="AD76" s="68"/>
    </row>
    <row r="77" spans="1:30">
      <c r="Z77" s="35" t="s">
        <v>105</v>
      </c>
      <c r="AA77" s="138"/>
      <c r="AB77" s="138"/>
      <c r="AC77" s="138"/>
      <c r="AD77" s="138"/>
    </row>
    <row r="80" spans="1:30" ht="15.75" thickBot="1">
      <c r="A80" s="2">
        <v>41646</v>
      </c>
    </row>
    <row r="81" spans="1:14" ht="19.5" thickBot="1">
      <c r="B81" s="16" t="s">
        <v>4</v>
      </c>
      <c r="C81" s="17">
        <v>5</v>
      </c>
      <c r="D81" s="18" t="s">
        <v>7</v>
      </c>
      <c r="E81" s="19" t="s">
        <v>22</v>
      </c>
      <c r="I81" s="58" t="s">
        <v>4</v>
      </c>
      <c r="J81" s="59" t="s">
        <v>4</v>
      </c>
      <c r="K81" s="60" t="s">
        <v>4</v>
      </c>
      <c r="L81" s="18">
        <v>3</v>
      </c>
      <c r="M81" s="18" t="s">
        <v>7</v>
      </c>
      <c r="N81" s="19" t="s">
        <v>187</v>
      </c>
    </row>
    <row r="82" spans="1:14" ht="18.75">
      <c r="B82" s="15" t="s">
        <v>3</v>
      </c>
      <c r="C82" s="38">
        <v>800</v>
      </c>
      <c r="D82" s="39"/>
      <c r="E82" s="40"/>
      <c r="I82" s="38" t="s">
        <v>3</v>
      </c>
      <c r="J82" s="39" t="s">
        <v>3</v>
      </c>
      <c r="K82" s="40" t="s">
        <v>3</v>
      </c>
      <c r="L82" s="53">
        <v>450</v>
      </c>
      <c r="M82" s="39"/>
      <c r="N82" s="40"/>
    </row>
    <row r="83" spans="1:14" ht="18.75">
      <c r="A83" s="179"/>
      <c r="B83" s="175" t="s">
        <v>6</v>
      </c>
      <c r="C83" s="176">
        <f>(C82/(E81+(C81*60)))*3.6</f>
        <v>8.5714285714285712</v>
      </c>
      <c r="D83" s="177"/>
      <c r="E83" s="178"/>
      <c r="F83" s="179"/>
      <c r="G83" s="179"/>
      <c r="H83" s="179"/>
      <c r="I83" s="110" t="s">
        <v>6</v>
      </c>
      <c r="J83" s="111" t="s">
        <v>6</v>
      </c>
      <c r="K83" s="112" t="s">
        <v>6</v>
      </c>
      <c r="L83" s="180">
        <f>(L82/(N81+(L81*60)))*3.6</f>
        <v>8.5714285714285712</v>
      </c>
      <c r="M83" s="177"/>
      <c r="N83" s="178"/>
    </row>
    <row r="84" spans="1:14" ht="19.5" thickBot="1">
      <c r="B84" s="14" t="s">
        <v>5</v>
      </c>
      <c r="C84" s="44">
        <f>C83/$H$1</f>
        <v>0.81632653061224492</v>
      </c>
      <c r="D84" s="45"/>
      <c r="E84" s="46"/>
      <c r="I84" s="54" t="s">
        <v>5</v>
      </c>
      <c r="J84" s="55" t="s">
        <v>5</v>
      </c>
      <c r="K84" s="56" t="s">
        <v>5</v>
      </c>
      <c r="L84" s="57">
        <f>L83/$H$1</f>
        <v>0.81632653061224492</v>
      </c>
      <c r="M84" s="45"/>
      <c r="N84" s="46"/>
    </row>
    <row r="85" spans="1:14" ht="15.75" thickBot="1"/>
    <row r="86" spans="1:14" ht="19.5" thickBot="1">
      <c r="B86" s="16" t="s">
        <v>4</v>
      </c>
      <c r="C86" s="17">
        <v>3</v>
      </c>
      <c r="D86" s="18" t="s">
        <v>7</v>
      </c>
      <c r="E86" s="19" t="s">
        <v>9</v>
      </c>
      <c r="I86" s="47" t="s">
        <v>4</v>
      </c>
      <c r="J86" s="48" t="s">
        <v>4</v>
      </c>
      <c r="K86" s="49" t="s">
        <v>4</v>
      </c>
      <c r="L86" s="18">
        <v>3</v>
      </c>
      <c r="M86" s="18" t="s">
        <v>7</v>
      </c>
      <c r="N86" s="19" t="s">
        <v>34</v>
      </c>
    </row>
    <row r="87" spans="1:14" ht="18.75">
      <c r="B87" s="15" t="s">
        <v>3</v>
      </c>
      <c r="C87" s="38">
        <v>300</v>
      </c>
      <c r="D87" s="39"/>
      <c r="E87" s="40"/>
      <c r="I87" s="50" t="s">
        <v>3</v>
      </c>
      <c r="J87" s="51" t="s">
        <v>3</v>
      </c>
      <c r="K87" s="52" t="s">
        <v>3</v>
      </c>
      <c r="L87" s="53">
        <v>450</v>
      </c>
      <c r="M87" s="39"/>
      <c r="N87" s="40"/>
    </row>
    <row r="88" spans="1:14" ht="18.75">
      <c r="A88" s="179"/>
      <c r="B88" s="175" t="s">
        <v>6</v>
      </c>
      <c r="C88" s="176">
        <f>(C87/(E86+(C86*60)))*3.6</f>
        <v>6</v>
      </c>
      <c r="D88" s="177"/>
      <c r="E88" s="178"/>
      <c r="F88" s="179"/>
      <c r="G88" s="179"/>
      <c r="H88" s="179"/>
      <c r="I88" s="110" t="s">
        <v>6</v>
      </c>
      <c r="J88" s="111" t="s">
        <v>6</v>
      </c>
      <c r="K88" s="112" t="s">
        <v>6</v>
      </c>
      <c r="L88" s="180">
        <f>(L87/(N86+(L86*60)))*3.6</f>
        <v>7.7142857142857144</v>
      </c>
      <c r="M88" s="177"/>
      <c r="N88" s="178"/>
    </row>
    <row r="89" spans="1:14" ht="19.5" thickBot="1">
      <c r="B89" s="14" t="s">
        <v>5</v>
      </c>
      <c r="C89" s="44">
        <f>C88/$H$1</f>
        <v>0.5714285714285714</v>
      </c>
      <c r="D89" s="45"/>
      <c r="E89" s="46"/>
      <c r="I89" s="54" t="s">
        <v>5</v>
      </c>
      <c r="J89" s="55" t="s">
        <v>5</v>
      </c>
      <c r="K89" s="56" t="s">
        <v>5</v>
      </c>
      <c r="L89" s="57">
        <f>L88/$H$1</f>
        <v>0.73469387755102045</v>
      </c>
      <c r="M89" s="45"/>
      <c r="N89" s="46"/>
    </row>
    <row r="90" spans="1:14" ht="15.75" thickBot="1"/>
    <row r="91" spans="1:14" ht="19.5" thickBot="1">
      <c r="B91" s="16" t="s">
        <v>4</v>
      </c>
      <c r="C91" s="17">
        <v>4</v>
      </c>
      <c r="D91" s="18" t="s">
        <v>7</v>
      </c>
      <c r="E91" s="19" t="s">
        <v>121</v>
      </c>
    </row>
    <row r="92" spans="1:14" ht="18.75">
      <c r="B92" s="15" t="s">
        <v>3</v>
      </c>
      <c r="C92" s="38">
        <v>600</v>
      </c>
      <c r="D92" s="39"/>
      <c r="E92" s="40"/>
    </row>
    <row r="93" spans="1:14" ht="18.75">
      <c r="A93" s="179"/>
      <c r="B93" s="175" t="s">
        <v>6</v>
      </c>
      <c r="C93" s="176">
        <f>(C92/(E91+(C91*60)))*3.6</f>
        <v>8.9256198347107443</v>
      </c>
      <c r="D93" s="177"/>
      <c r="E93" s="178"/>
      <c r="F93" s="179"/>
      <c r="G93" s="179"/>
      <c r="H93" s="179"/>
      <c r="I93" s="179"/>
      <c r="J93" s="179"/>
      <c r="K93" s="179"/>
      <c r="L93" s="179"/>
      <c r="M93" s="179"/>
      <c r="N93" s="179"/>
    </row>
    <row r="94" spans="1:14" ht="19.5" thickBot="1">
      <c r="B94" s="14" t="s">
        <v>5</v>
      </c>
      <c r="C94" s="44">
        <f>C93/$H$1</f>
        <v>0.85005903187721377</v>
      </c>
      <c r="D94" s="45"/>
      <c r="E94" s="46"/>
    </row>
  </sheetData>
  <mergeCells count="187">
    <mergeCell ref="AA77:AB77"/>
    <mergeCell ref="AC77:AD77"/>
    <mergeCell ref="I58:K58"/>
    <mergeCell ref="L58:N58"/>
    <mergeCell ref="C59:E59"/>
    <mergeCell ref="I59:K59"/>
    <mergeCell ref="L59:N59"/>
    <mergeCell ref="C60:E60"/>
    <mergeCell ref="C61:E61"/>
    <mergeCell ref="S66:V66"/>
    <mergeCell ref="W66:Z66"/>
    <mergeCell ref="AA66:AD66"/>
    <mergeCell ref="R68:R69"/>
    <mergeCell ref="S68:S69"/>
    <mergeCell ref="T68:T69"/>
    <mergeCell ref="U68:V68"/>
    <mergeCell ref="W68:AB68"/>
    <mergeCell ref="AC68:AD68"/>
    <mergeCell ref="W69:Y69"/>
    <mergeCell ref="AA69:AB69"/>
    <mergeCell ref="AC69:AD69"/>
    <mergeCell ref="AC70:AD71"/>
    <mergeCell ref="R72:R73"/>
    <mergeCell ref="S72:S73"/>
    <mergeCell ref="L53:N53"/>
    <mergeCell ref="C54:E54"/>
    <mergeCell ref="I54:K54"/>
    <mergeCell ref="L54:N54"/>
    <mergeCell ref="C39:E39"/>
    <mergeCell ref="I36:K36"/>
    <mergeCell ref="L36:N36"/>
    <mergeCell ref="I37:K37"/>
    <mergeCell ref="L37:N37"/>
    <mergeCell ref="C50:E50"/>
    <mergeCell ref="C51:E51"/>
    <mergeCell ref="C53:E53"/>
    <mergeCell ref="F53:H54"/>
    <mergeCell ref="I53:K53"/>
    <mergeCell ref="C46:E46"/>
    <mergeCell ref="I48:K48"/>
    <mergeCell ref="L48:N48"/>
    <mergeCell ref="C49:E49"/>
    <mergeCell ref="I49:K49"/>
    <mergeCell ref="L49:N49"/>
    <mergeCell ref="C45:E45"/>
    <mergeCell ref="I43:K43"/>
    <mergeCell ref="L43:N43"/>
    <mergeCell ref="C44:E44"/>
    <mergeCell ref="A31:A34"/>
    <mergeCell ref="C31:E31"/>
    <mergeCell ref="F31:H31"/>
    <mergeCell ref="I31:K31"/>
    <mergeCell ref="L31:N31"/>
    <mergeCell ref="O31:Q31"/>
    <mergeCell ref="C33:E33"/>
    <mergeCell ref="F33:H33"/>
    <mergeCell ref="I33:K33"/>
    <mergeCell ref="L33:N33"/>
    <mergeCell ref="O33:Q33"/>
    <mergeCell ref="C34:E34"/>
    <mergeCell ref="F34:H34"/>
    <mergeCell ref="I34:K34"/>
    <mergeCell ref="L34:N34"/>
    <mergeCell ref="O34:Q34"/>
    <mergeCell ref="I44:K44"/>
    <mergeCell ref="L44:N44"/>
    <mergeCell ref="C37:E37"/>
    <mergeCell ref="C38:E38"/>
    <mergeCell ref="O26:Q26"/>
    <mergeCell ref="C28:E28"/>
    <mergeCell ref="F28:H28"/>
    <mergeCell ref="I28:K28"/>
    <mergeCell ref="L28:N28"/>
    <mergeCell ref="O28:Q28"/>
    <mergeCell ref="O29:Q29"/>
    <mergeCell ref="A26:A29"/>
    <mergeCell ref="C26:E26"/>
    <mergeCell ref="F26:H26"/>
    <mergeCell ref="I26:K26"/>
    <mergeCell ref="L26:N26"/>
    <mergeCell ref="C29:E29"/>
    <mergeCell ref="F29:H29"/>
    <mergeCell ref="I29:K29"/>
    <mergeCell ref="L29:N29"/>
    <mergeCell ref="C20:E20"/>
    <mergeCell ref="C21:E21"/>
    <mergeCell ref="C22:E22"/>
    <mergeCell ref="O16:Q16"/>
    <mergeCell ref="C17:E17"/>
    <mergeCell ref="F17:H17"/>
    <mergeCell ref="I17:K17"/>
    <mergeCell ref="L17:N17"/>
    <mergeCell ref="O17:Q17"/>
    <mergeCell ref="A14:A17"/>
    <mergeCell ref="C14:E14"/>
    <mergeCell ref="F14:H14"/>
    <mergeCell ref="I14:K14"/>
    <mergeCell ref="L14:N14"/>
    <mergeCell ref="O12:Q12"/>
    <mergeCell ref="O14:Q14"/>
    <mergeCell ref="C16:E16"/>
    <mergeCell ref="F16:H16"/>
    <mergeCell ref="I16:K16"/>
    <mergeCell ref="L16:N16"/>
    <mergeCell ref="A9:A12"/>
    <mergeCell ref="C9:E9"/>
    <mergeCell ref="F9:H9"/>
    <mergeCell ref="I9:K9"/>
    <mergeCell ref="L9:N9"/>
    <mergeCell ref="C12:E12"/>
    <mergeCell ref="F12:H12"/>
    <mergeCell ref="I12:K12"/>
    <mergeCell ref="L12:N12"/>
    <mergeCell ref="O7:Q7"/>
    <mergeCell ref="O9:Q9"/>
    <mergeCell ref="C11:E11"/>
    <mergeCell ref="F11:H11"/>
    <mergeCell ref="I11:K11"/>
    <mergeCell ref="L11:N11"/>
    <mergeCell ref="O11:Q11"/>
    <mergeCell ref="A4:A7"/>
    <mergeCell ref="C4:E4"/>
    <mergeCell ref="F4:H4"/>
    <mergeCell ref="I4:K4"/>
    <mergeCell ref="L4:N4"/>
    <mergeCell ref="C7:E7"/>
    <mergeCell ref="F7:H7"/>
    <mergeCell ref="I7:K7"/>
    <mergeCell ref="L7:N7"/>
    <mergeCell ref="O4:Q4"/>
    <mergeCell ref="C6:E6"/>
    <mergeCell ref="F6:H6"/>
    <mergeCell ref="I6:K6"/>
    <mergeCell ref="L6:N6"/>
    <mergeCell ref="O6:Q6"/>
    <mergeCell ref="U72:U73"/>
    <mergeCell ref="V72:V73"/>
    <mergeCell ref="W72:W73"/>
    <mergeCell ref="X72:X73"/>
    <mergeCell ref="Y72:Y73"/>
    <mergeCell ref="Z72:Z73"/>
    <mergeCell ref="AA72:AB73"/>
    <mergeCell ref="AC72:AD73"/>
    <mergeCell ref="R70:R71"/>
    <mergeCell ref="S70:S71"/>
    <mergeCell ref="U70:U71"/>
    <mergeCell ref="V70:V71"/>
    <mergeCell ref="W70:W71"/>
    <mergeCell ref="X70:X71"/>
    <mergeCell ref="Y70:Y71"/>
    <mergeCell ref="Z70:Z71"/>
    <mergeCell ref="AA70:AB71"/>
    <mergeCell ref="AC74:AD75"/>
    <mergeCell ref="AA76:AB76"/>
    <mergeCell ref="AC76:AD76"/>
    <mergeCell ref="R74:R75"/>
    <mergeCell ref="S74:S75"/>
    <mergeCell ref="U74:U75"/>
    <mergeCell ref="V74:V75"/>
    <mergeCell ref="W74:W75"/>
    <mergeCell ref="X74:X75"/>
    <mergeCell ref="Y74:Y75"/>
    <mergeCell ref="Z74:Z75"/>
    <mergeCell ref="AA74:AB75"/>
    <mergeCell ref="I81:K81"/>
    <mergeCell ref="C82:E82"/>
    <mergeCell ref="I82:K82"/>
    <mergeCell ref="L82:N82"/>
    <mergeCell ref="C83:E83"/>
    <mergeCell ref="I83:K83"/>
    <mergeCell ref="L83:N83"/>
    <mergeCell ref="C84:E84"/>
    <mergeCell ref="I84:K84"/>
    <mergeCell ref="L84:N84"/>
    <mergeCell ref="C92:E92"/>
    <mergeCell ref="C93:E93"/>
    <mergeCell ref="C94:E94"/>
    <mergeCell ref="I86:K86"/>
    <mergeCell ref="C87:E87"/>
    <mergeCell ref="I87:K87"/>
    <mergeCell ref="L87:N87"/>
    <mergeCell ref="C88:E88"/>
    <mergeCell ref="I88:K88"/>
    <mergeCell ref="L88:N88"/>
    <mergeCell ref="C89:E89"/>
    <mergeCell ref="I89:K89"/>
    <mergeCell ref="L89:N89"/>
  </mergeCells>
  <pageMargins left="0.7" right="0.7" top="0.75" bottom="0.75" header="0.3" footer="0.3"/>
  <pageSetup paperSize="0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>
  <dimension ref="A1:AD98"/>
  <sheetViews>
    <sheetView topLeftCell="A71" workbookViewId="0">
      <selection activeCell="C97" sqref="C97:E97"/>
    </sheetView>
  </sheetViews>
  <sheetFormatPr baseColWidth="10" defaultRowHeight="15"/>
  <cols>
    <col min="3" max="3" width="4.7109375" customWidth="1"/>
    <col min="4" max="4" width="1.7109375" customWidth="1"/>
    <col min="5" max="6" width="4.7109375" customWidth="1"/>
    <col min="7" max="7" width="1.7109375" customWidth="1"/>
    <col min="8" max="9" width="4.7109375" customWidth="1"/>
    <col min="10" max="10" width="1.7109375" customWidth="1"/>
    <col min="11" max="12" width="4.7109375" customWidth="1"/>
    <col min="13" max="13" width="1.7109375" customWidth="1"/>
    <col min="14" max="15" width="4.7109375" customWidth="1"/>
    <col min="16" max="16" width="1.7109375" customWidth="1"/>
    <col min="17" max="17" width="4.7109375" customWidth="1"/>
    <col min="23" max="23" width="4.7109375" customWidth="1"/>
    <col min="24" max="24" width="1.7109375" customWidth="1"/>
    <col min="25" max="25" width="4.7109375" customWidth="1"/>
  </cols>
  <sheetData>
    <row r="1" spans="1:18">
      <c r="A1" t="s">
        <v>27</v>
      </c>
      <c r="B1" t="s">
        <v>28</v>
      </c>
      <c r="F1" t="s">
        <v>2</v>
      </c>
      <c r="G1" t="s">
        <v>7</v>
      </c>
      <c r="H1">
        <v>11</v>
      </c>
    </row>
    <row r="3" spans="1:18" ht="15.75" thickBot="1">
      <c r="A3" s="2">
        <v>41597</v>
      </c>
    </row>
    <row r="4" spans="1:18" ht="15.75" thickBot="1">
      <c r="A4" s="113">
        <v>0.85</v>
      </c>
      <c r="B4" s="3" t="s">
        <v>3</v>
      </c>
      <c r="C4" s="58">
        <v>100</v>
      </c>
      <c r="D4" s="59"/>
      <c r="E4" s="60"/>
      <c r="F4" s="58">
        <v>100</v>
      </c>
      <c r="G4" s="59"/>
      <c r="H4" s="60"/>
      <c r="I4" s="58">
        <v>100</v>
      </c>
      <c r="J4" s="59"/>
      <c r="K4" s="60"/>
      <c r="L4" s="58">
        <v>100</v>
      </c>
      <c r="M4" s="59"/>
      <c r="N4" s="60"/>
      <c r="O4" s="58">
        <v>100</v>
      </c>
      <c r="P4" s="59"/>
      <c r="Q4" s="60"/>
    </row>
    <row r="5" spans="1:18">
      <c r="A5" s="114"/>
      <c r="B5" s="4" t="s">
        <v>4</v>
      </c>
      <c r="C5" s="7">
        <v>0</v>
      </c>
      <c r="D5" s="8" t="s">
        <v>7</v>
      </c>
      <c r="E5" s="9" t="s">
        <v>10</v>
      </c>
      <c r="F5" s="7">
        <v>0</v>
      </c>
      <c r="G5" s="8" t="s">
        <v>7</v>
      </c>
      <c r="H5" s="9" t="s">
        <v>29</v>
      </c>
      <c r="I5" s="7">
        <v>0</v>
      </c>
      <c r="J5" s="8" t="s">
        <v>7</v>
      </c>
      <c r="K5" s="9" t="s">
        <v>12</v>
      </c>
      <c r="L5" s="7">
        <v>0</v>
      </c>
      <c r="M5" s="8" t="s">
        <v>7</v>
      </c>
      <c r="N5" s="9" t="s">
        <v>13</v>
      </c>
      <c r="O5" s="7">
        <v>0</v>
      </c>
      <c r="P5" s="8" t="s">
        <v>7</v>
      </c>
      <c r="Q5" s="9" t="s">
        <v>8</v>
      </c>
    </row>
    <row r="6" spans="1:18">
      <c r="A6" s="115"/>
      <c r="B6" s="6" t="s">
        <v>6</v>
      </c>
      <c r="C6" s="110">
        <f>(C4/(E5+(60*C5)))*3.6</f>
        <v>9.7297297297297298</v>
      </c>
      <c r="D6" s="111"/>
      <c r="E6" s="112"/>
      <c r="F6" s="110">
        <f t="shared" ref="F6" si="0">(F4/(H5+(60*F5)))*3.6</f>
        <v>11.612903225806452</v>
      </c>
      <c r="G6" s="111"/>
      <c r="H6" s="112"/>
      <c r="I6" s="110">
        <f t="shared" ref="I6" si="1">(I4/(K5+(60*I5)))*3.6</f>
        <v>11.25</v>
      </c>
      <c r="J6" s="111"/>
      <c r="K6" s="112"/>
      <c r="L6" s="110">
        <f t="shared" ref="L6" si="2">(L4/(N5+(60*L5)))*3.6</f>
        <v>10.285714285714286</v>
      </c>
      <c r="M6" s="111"/>
      <c r="N6" s="112"/>
      <c r="O6" s="110">
        <f t="shared" ref="O6" si="3">(O4/(Q5+(60*O5)))*3.6</f>
        <v>10.90909090909091</v>
      </c>
      <c r="P6" s="111"/>
      <c r="Q6" s="112"/>
    </row>
    <row r="7" spans="1:18" ht="15.75" thickBot="1">
      <c r="A7" s="116"/>
      <c r="B7" s="5" t="s">
        <v>5</v>
      </c>
      <c r="C7" s="107">
        <f>C6/$H$1</f>
        <v>0.88452088452088451</v>
      </c>
      <c r="D7" s="108"/>
      <c r="E7" s="109"/>
      <c r="F7" s="107">
        <f t="shared" ref="F7" si="4">F6/$H$1</f>
        <v>1.0557184750733137</v>
      </c>
      <c r="G7" s="108"/>
      <c r="H7" s="109"/>
      <c r="I7" s="107">
        <f t="shared" ref="I7" si="5">I6/$H$1</f>
        <v>1.0227272727272727</v>
      </c>
      <c r="J7" s="108"/>
      <c r="K7" s="109"/>
      <c r="L7" s="107">
        <f t="shared" ref="L7" si="6">L6/$H$1</f>
        <v>0.93506493506493515</v>
      </c>
      <c r="M7" s="108"/>
      <c r="N7" s="109"/>
      <c r="O7" s="107">
        <f t="shared" ref="O7" si="7">O6/$H$1</f>
        <v>0.99173553719008278</v>
      </c>
      <c r="P7" s="108"/>
      <c r="Q7" s="109"/>
    </row>
    <row r="8" spans="1:18" ht="21.75" thickBot="1">
      <c r="A8" s="1"/>
    </row>
    <row r="9" spans="1:18" ht="15.75" customHeight="1" thickBot="1">
      <c r="A9" s="113">
        <v>1</v>
      </c>
      <c r="B9" s="3" t="s">
        <v>3</v>
      </c>
      <c r="C9" s="58">
        <v>100</v>
      </c>
      <c r="D9" s="59"/>
      <c r="E9" s="60"/>
      <c r="F9" s="58">
        <v>100</v>
      </c>
      <c r="G9" s="59"/>
      <c r="H9" s="60"/>
      <c r="I9" s="58">
        <v>100</v>
      </c>
      <c r="J9" s="59"/>
      <c r="K9" s="60"/>
      <c r="L9" s="58">
        <v>100</v>
      </c>
      <c r="M9" s="59"/>
      <c r="N9" s="60"/>
      <c r="O9" s="58">
        <v>100</v>
      </c>
      <c r="P9" s="59"/>
      <c r="Q9" s="60"/>
      <c r="R9" s="10"/>
    </row>
    <row r="10" spans="1:18" ht="15" customHeight="1">
      <c r="A10" s="114"/>
      <c r="B10" s="4" t="s">
        <v>4</v>
      </c>
      <c r="C10" s="7"/>
      <c r="D10" s="8" t="s">
        <v>7</v>
      </c>
      <c r="E10" s="9"/>
      <c r="F10" s="7"/>
      <c r="G10" s="8" t="s">
        <v>7</v>
      </c>
      <c r="H10" s="9"/>
      <c r="I10" s="7"/>
      <c r="J10" s="8" t="s">
        <v>7</v>
      </c>
      <c r="K10" s="9"/>
      <c r="L10" s="7"/>
      <c r="M10" s="8" t="s">
        <v>7</v>
      </c>
      <c r="N10" s="9"/>
      <c r="O10" s="7"/>
      <c r="P10" s="8" t="s">
        <v>7</v>
      </c>
      <c r="Q10" s="9"/>
    </row>
    <row r="11" spans="1:18" ht="15.75" customHeight="1">
      <c r="A11" s="115"/>
      <c r="B11" s="6" t="s">
        <v>6</v>
      </c>
      <c r="C11" s="110" t="e">
        <f>(C9/(E10+(60*C10)))*3.6</f>
        <v>#DIV/0!</v>
      </c>
      <c r="D11" s="111"/>
      <c r="E11" s="112"/>
      <c r="F11" s="110" t="e">
        <f t="shared" ref="F11" si="8">(F9/(H10+(60*F10)))*3.6</f>
        <v>#DIV/0!</v>
      </c>
      <c r="G11" s="111"/>
      <c r="H11" s="112"/>
      <c r="I11" s="110" t="e">
        <f t="shared" ref="I11" si="9">(I9/(K10+(60*I10)))*3.6</f>
        <v>#DIV/0!</v>
      </c>
      <c r="J11" s="111"/>
      <c r="K11" s="112"/>
      <c r="L11" s="110" t="e">
        <f t="shared" ref="L11" si="10">(L9/(N10+(60*L10)))*3.6</f>
        <v>#DIV/0!</v>
      </c>
      <c r="M11" s="111"/>
      <c r="N11" s="112"/>
      <c r="O11" s="110" t="e">
        <f t="shared" ref="O11" si="11">(O9/(Q10+(60*O10)))*3.6</f>
        <v>#DIV/0!</v>
      </c>
      <c r="P11" s="111"/>
      <c r="Q11" s="112"/>
    </row>
    <row r="12" spans="1:18" ht="15.75" customHeight="1" thickBot="1">
      <c r="A12" s="116"/>
      <c r="B12" s="5" t="s">
        <v>5</v>
      </c>
      <c r="C12" s="107" t="e">
        <f>C11/$H$1</f>
        <v>#DIV/0!</v>
      </c>
      <c r="D12" s="108"/>
      <c r="E12" s="109"/>
      <c r="F12" s="107" t="e">
        <f t="shared" ref="F12" si="12">F11/$H$1</f>
        <v>#DIV/0!</v>
      </c>
      <c r="G12" s="108"/>
      <c r="H12" s="109"/>
      <c r="I12" s="107" t="e">
        <f t="shared" ref="I12" si="13">I11/$H$1</f>
        <v>#DIV/0!</v>
      </c>
      <c r="J12" s="108"/>
      <c r="K12" s="109"/>
      <c r="L12" s="107" t="e">
        <f t="shared" ref="L12" si="14">L11/$H$1</f>
        <v>#DIV/0!</v>
      </c>
      <c r="M12" s="108"/>
      <c r="N12" s="109"/>
      <c r="O12" s="107" t="e">
        <f t="shared" ref="O12" si="15">O11/$H$1</f>
        <v>#DIV/0!</v>
      </c>
      <c r="P12" s="108"/>
      <c r="Q12" s="109"/>
    </row>
    <row r="13" spans="1:18" ht="21.75" thickBot="1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</row>
    <row r="14" spans="1:18" ht="15.75" thickBot="1">
      <c r="A14" s="113">
        <v>1.1499999999999999</v>
      </c>
      <c r="B14" s="3" t="s">
        <v>3</v>
      </c>
      <c r="C14" s="58">
        <v>100</v>
      </c>
      <c r="D14" s="59"/>
      <c r="E14" s="60"/>
      <c r="F14" s="58">
        <v>100</v>
      </c>
      <c r="G14" s="59"/>
      <c r="H14" s="60"/>
      <c r="I14" s="58">
        <v>100</v>
      </c>
      <c r="J14" s="59"/>
      <c r="K14" s="60"/>
      <c r="L14" s="58">
        <v>100</v>
      </c>
      <c r="M14" s="59"/>
      <c r="N14" s="60"/>
      <c r="O14" s="58">
        <v>100</v>
      </c>
      <c r="P14" s="59"/>
      <c r="Q14" s="60"/>
    </row>
    <row r="15" spans="1:18">
      <c r="A15" s="114"/>
      <c r="B15" s="4" t="s">
        <v>4</v>
      </c>
      <c r="C15" s="7"/>
      <c r="D15" s="8" t="s">
        <v>7</v>
      </c>
      <c r="E15" s="9"/>
      <c r="F15" s="7"/>
      <c r="G15" s="8" t="s">
        <v>7</v>
      </c>
      <c r="H15" s="9"/>
      <c r="I15" s="7"/>
      <c r="J15" s="8" t="s">
        <v>7</v>
      </c>
      <c r="K15" s="9"/>
      <c r="L15" s="7"/>
      <c r="M15" s="8" t="s">
        <v>7</v>
      </c>
      <c r="N15" s="9"/>
      <c r="O15" s="7"/>
      <c r="P15" s="8" t="s">
        <v>7</v>
      </c>
      <c r="Q15" s="9"/>
    </row>
    <row r="16" spans="1:18">
      <c r="A16" s="115"/>
      <c r="B16" s="6" t="s">
        <v>6</v>
      </c>
      <c r="C16" s="110" t="e">
        <f>(C14/(E15+(60*C15)))*3.6</f>
        <v>#DIV/0!</v>
      </c>
      <c r="D16" s="111"/>
      <c r="E16" s="112"/>
      <c r="F16" s="110" t="e">
        <f t="shared" ref="F16" si="16">(F14/(H15+(60*F15)))*3.6</f>
        <v>#DIV/0!</v>
      </c>
      <c r="G16" s="111"/>
      <c r="H16" s="112"/>
      <c r="I16" s="110" t="e">
        <f t="shared" ref="I16" si="17">(I14/(K15+(60*I15)))*3.6</f>
        <v>#DIV/0!</v>
      </c>
      <c r="J16" s="111"/>
      <c r="K16" s="112"/>
      <c r="L16" s="110" t="e">
        <f t="shared" ref="L16" si="18">(L14/(N15+(60*L15)))*3.6</f>
        <v>#DIV/0!</v>
      </c>
      <c r="M16" s="111"/>
      <c r="N16" s="112"/>
      <c r="O16" s="110" t="e">
        <f t="shared" ref="O16" si="19">(O14/(Q15+(60*O15)))*3.6</f>
        <v>#DIV/0!</v>
      </c>
      <c r="P16" s="111"/>
      <c r="Q16" s="112"/>
    </row>
    <row r="17" spans="1:17" ht="15.75" thickBot="1">
      <c r="A17" s="116"/>
      <c r="B17" s="5" t="s">
        <v>5</v>
      </c>
      <c r="C17" s="107" t="e">
        <f>C16/$H$1</f>
        <v>#DIV/0!</v>
      </c>
      <c r="D17" s="108"/>
      <c r="E17" s="109"/>
      <c r="F17" s="107" t="e">
        <f t="shared" ref="F17" si="20">F16/$H$1</f>
        <v>#DIV/0!</v>
      </c>
      <c r="G17" s="108"/>
      <c r="H17" s="109"/>
      <c r="I17" s="107" t="e">
        <f t="shared" ref="I17" si="21">I16/$H$1</f>
        <v>#DIV/0!</v>
      </c>
      <c r="J17" s="108"/>
      <c r="K17" s="109"/>
      <c r="L17" s="107" t="e">
        <f t="shared" ref="L17" si="22">L16/$H$1</f>
        <v>#DIV/0!</v>
      </c>
      <c r="M17" s="108"/>
      <c r="N17" s="109"/>
      <c r="O17" s="107" t="e">
        <f t="shared" ref="O17" si="23">O16/$H$1</f>
        <v>#DIV/0!</v>
      </c>
      <c r="P17" s="108"/>
      <c r="Q17" s="109"/>
    </row>
    <row r="18" spans="1:17" ht="21.75" thickBot="1">
      <c r="A18" s="1"/>
    </row>
    <row r="19" spans="1:17" ht="19.5" thickBot="1">
      <c r="B19" s="16" t="s">
        <v>4</v>
      </c>
      <c r="C19" s="17">
        <v>6</v>
      </c>
      <c r="D19" s="18" t="s">
        <v>7</v>
      </c>
      <c r="E19" s="19" t="s">
        <v>9</v>
      </c>
    </row>
    <row r="20" spans="1:17" ht="18.75">
      <c r="B20" s="15" t="s">
        <v>3</v>
      </c>
      <c r="C20" s="38">
        <v>870</v>
      </c>
      <c r="D20" s="39"/>
      <c r="E20" s="40"/>
    </row>
    <row r="21" spans="1:17" ht="18.75">
      <c r="B21" s="13" t="s">
        <v>6</v>
      </c>
      <c r="C21" s="41">
        <f>(C20/(E19+(C19*60)))*3.6</f>
        <v>8.6999999999999993</v>
      </c>
      <c r="D21" s="42"/>
      <c r="E21" s="43"/>
    </row>
    <row r="22" spans="1:17" ht="19.5" thickBot="1">
      <c r="B22" s="14" t="s">
        <v>5</v>
      </c>
      <c r="C22" s="44">
        <f>C21/H1</f>
        <v>0.79090909090909089</v>
      </c>
      <c r="D22" s="45"/>
      <c r="E22" s="46"/>
    </row>
    <row r="25" spans="1:17" ht="15.75" thickBot="1">
      <c r="A25" s="2">
        <v>41604</v>
      </c>
    </row>
    <row r="26" spans="1:17" ht="15.75" thickBot="1">
      <c r="A26" s="113">
        <v>0.85</v>
      </c>
      <c r="B26" s="3" t="s">
        <v>3</v>
      </c>
      <c r="C26" s="58">
        <v>100</v>
      </c>
      <c r="D26" s="59"/>
      <c r="E26" s="60"/>
      <c r="F26" s="58">
        <v>100</v>
      </c>
      <c r="G26" s="59"/>
      <c r="H26" s="60"/>
      <c r="I26" s="58">
        <v>100</v>
      </c>
      <c r="J26" s="59"/>
      <c r="K26" s="60"/>
      <c r="L26" s="58">
        <v>100</v>
      </c>
      <c r="M26" s="59"/>
      <c r="N26" s="60"/>
      <c r="O26" s="58">
        <v>100</v>
      </c>
      <c r="P26" s="59"/>
      <c r="Q26" s="60"/>
    </row>
    <row r="27" spans="1:17">
      <c r="A27" s="114"/>
      <c r="B27" s="4" t="s">
        <v>4</v>
      </c>
      <c r="C27" s="7">
        <v>0</v>
      </c>
      <c r="D27" s="8" t="s">
        <v>7</v>
      </c>
      <c r="E27" s="9" t="s">
        <v>39</v>
      </c>
      <c r="F27" s="7">
        <v>0</v>
      </c>
      <c r="G27" s="8" t="s">
        <v>7</v>
      </c>
      <c r="H27" s="9" t="s">
        <v>29</v>
      </c>
      <c r="I27" s="7">
        <v>0</v>
      </c>
      <c r="J27" s="8" t="s">
        <v>7</v>
      </c>
      <c r="K27" s="9" t="s">
        <v>29</v>
      </c>
      <c r="L27" s="7">
        <v>0</v>
      </c>
      <c r="M27" s="8" t="s">
        <v>7</v>
      </c>
      <c r="N27" s="9" t="s">
        <v>29</v>
      </c>
      <c r="O27" s="7">
        <v>0</v>
      </c>
      <c r="P27" s="8" t="s">
        <v>7</v>
      </c>
      <c r="Q27" s="9" t="s">
        <v>22</v>
      </c>
    </row>
    <row r="28" spans="1:17">
      <c r="A28" s="115"/>
      <c r="B28" s="6" t="s">
        <v>6</v>
      </c>
      <c r="C28" s="110">
        <f>(C26/(E27+(60*C27)))*3.6</f>
        <v>9.4736842105263168</v>
      </c>
      <c r="D28" s="111"/>
      <c r="E28" s="112"/>
      <c r="F28" s="110">
        <f t="shared" ref="F28" si="24">(F26/(H27+(60*F27)))*3.6</f>
        <v>11.612903225806452</v>
      </c>
      <c r="G28" s="111"/>
      <c r="H28" s="112"/>
      <c r="I28" s="110">
        <f t="shared" ref="I28" si="25">(I26/(K27+(60*I27)))*3.6</f>
        <v>11.612903225806452</v>
      </c>
      <c r="J28" s="111"/>
      <c r="K28" s="112"/>
      <c r="L28" s="110">
        <f t="shared" ref="L28" si="26">(L26/(N27+(60*L27)))*3.6</f>
        <v>11.612903225806452</v>
      </c>
      <c r="M28" s="111"/>
      <c r="N28" s="112"/>
      <c r="O28" s="110">
        <f t="shared" ref="O28" si="27">(O26/(Q27+(60*O27)))*3.6</f>
        <v>10</v>
      </c>
      <c r="P28" s="111"/>
      <c r="Q28" s="112"/>
    </row>
    <row r="29" spans="1:17" ht="15.75" thickBot="1">
      <c r="A29" s="116"/>
      <c r="B29" s="5" t="s">
        <v>5</v>
      </c>
      <c r="C29" s="107">
        <f>C28/$H$1</f>
        <v>0.86124401913875603</v>
      </c>
      <c r="D29" s="108"/>
      <c r="E29" s="109"/>
      <c r="F29" s="107">
        <f t="shared" ref="F29" si="28">F28/$H$1</f>
        <v>1.0557184750733137</v>
      </c>
      <c r="G29" s="108"/>
      <c r="H29" s="109"/>
      <c r="I29" s="107">
        <f t="shared" ref="I29" si="29">I28/$H$1</f>
        <v>1.0557184750733137</v>
      </c>
      <c r="J29" s="108"/>
      <c r="K29" s="109"/>
      <c r="L29" s="107">
        <f t="shared" ref="L29" si="30">L28/$H$1</f>
        <v>1.0557184750733137</v>
      </c>
      <c r="M29" s="108"/>
      <c r="N29" s="109"/>
      <c r="O29" s="107">
        <f t="shared" ref="O29" si="31">O28/$H$1</f>
        <v>0.90909090909090906</v>
      </c>
      <c r="P29" s="108"/>
      <c r="Q29" s="109"/>
    </row>
    <row r="30" spans="1:17" ht="15.75" thickBot="1"/>
    <row r="31" spans="1:17" ht="15.75" thickBot="1">
      <c r="A31" s="113">
        <v>0.85</v>
      </c>
      <c r="B31" s="3" t="s">
        <v>3</v>
      </c>
      <c r="C31" s="58">
        <v>100</v>
      </c>
      <c r="D31" s="59"/>
      <c r="E31" s="60"/>
      <c r="F31" s="58">
        <v>100</v>
      </c>
      <c r="G31" s="59"/>
      <c r="H31" s="60"/>
      <c r="I31" s="58">
        <v>100</v>
      </c>
      <c r="J31" s="59"/>
      <c r="K31" s="60"/>
      <c r="L31" s="58">
        <v>100</v>
      </c>
      <c r="M31" s="59"/>
      <c r="N31" s="60"/>
      <c r="O31" s="58">
        <v>100</v>
      </c>
      <c r="P31" s="59"/>
      <c r="Q31" s="60"/>
    </row>
    <row r="32" spans="1:17">
      <c r="A32" s="114"/>
      <c r="B32" s="4" t="s">
        <v>4</v>
      </c>
      <c r="C32" s="7">
        <v>0</v>
      </c>
      <c r="D32" s="8" t="s">
        <v>7</v>
      </c>
      <c r="E32" s="9" t="s">
        <v>22</v>
      </c>
      <c r="F32" s="7">
        <v>0</v>
      </c>
      <c r="G32" s="8" t="s">
        <v>7</v>
      </c>
      <c r="H32" s="9"/>
      <c r="I32" s="7">
        <v>0</v>
      </c>
      <c r="J32" s="8" t="s">
        <v>7</v>
      </c>
      <c r="K32" s="9"/>
      <c r="L32" s="7">
        <v>0</v>
      </c>
      <c r="M32" s="8" t="s">
        <v>7</v>
      </c>
      <c r="N32" s="9"/>
      <c r="O32" s="7">
        <v>0</v>
      </c>
      <c r="P32" s="8" t="s">
        <v>7</v>
      </c>
      <c r="Q32" s="9"/>
    </row>
    <row r="33" spans="1:17">
      <c r="A33" s="115"/>
      <c r="B33" s="6" t="s">
        <v>6</v>
      </c>
      <c r="C33" s="110">
        <f>(C31/(E32+(60*C32)))*3.6</f>
        <v>10</v>
      </c>
      <c r="D33" s="111"/>
      <c r="E33" s="112"/>
      <c r="F33" s="110" t="e">
        <f t="shared" ref="F33" si="32">(F31/(H32+(60*F32)))*3.6</f>
        <v>#DIV/0!</v>
      </c>
      <c r="G33" s="111"/>
      <c r="H33" s="112"/>
      <c r="I33" s="110" t="e">
        <f t="shared" ref="I33" si="33">(I31/(K32+(60*I32)))*3.6</f>
        <v>#DIV/0!</v>
      </c>
      <c r="J33" s="111"/>
      <c r="K33" s="112"/>
      <c r="L33" s="110" t="e">
        <f t="shared" ref="L33" si="34">(L31/(N32+(60*L32)))*3.6</f>
        <v>#DIV/0!</v>
      </c>
      <c r="M33" s="111"/>
      <c r="N33" s="112"/>
      <c r="O33" s="110" t="e">
        <f t="shared" ref="O33" si="35">(O31/(Q32+(60*O32)))*3.6</f>
        <v>#DIV/0!</v>
      </c>
      <c r="P33" s="111"/>
      <c r="Q33" s="112"/>
    </row>
    <row r="34" spans="1:17" ht="15.75" thickBot="1">
      <c r="A34" s="116"/>
      <c r="B34" s="5" t="s">
        <v>5</v>
      </c>
      <c r="C34" s="107">
        <f>C33/$H$1</f>
        <v>0.90909090909090906</v>
      </c>
      <c r="D34" s="108"/>
      <c r="E34" s="109"/>
      <c r="F34" s="107"/>
      <c r="G34" s="108"/>
      <c r="H34" s="109"/>
      <c r="I34" s="107"/>
      <c r="J34" s="108"/>
      <c r="K34" s="109"/>
      <c r="L34" s="107"/>
      <c r="M34" s="108"/>
      <c r="N34" s="109"/>
      <c r="O34" s="107"/>
      <c r="P34" s="108"/>
      <c r="Q34" s="109"/>
    </row>
    <row r="35" spans="1:17" ht="15.75" thickBot="1"/>
    <row r="36" spans="1:17" ht="19.5" thickBot="1">
      <c r="B36" s="16" t="s">
        <v>4</v>
      </c>
      <c r="C36" s="17">
        <v>6</v>
      </c>
      <c r="D36" s="18" t="s">
        <v>7</v>
      </c>
      <c r="E36" s="19" t="s">
        <v>9</v>
      </c>
      <c r="I36" s="128" t="s">
        <v>70</v>
      </c>
      <c r="J36" s="129"/>
      <c r="K36" s="129"/>
      <c r="L36" s="51"/>
      <c r="M36" s="51"/>
      <c r="N36" s="52"/>
    </row>
    <row r="37" spans="1:17" ht="19.5" thickBot="1">
      <c r="B37" s="15" t="s">
        <v>3</v>
      </c>
      <c r="C37" s="38"/>
      <c r="D37" s="39"/>
      <c r="E37" s="40"/>
      <c r="I37" s="117" t="s">
        <v>71</v>
      </c>
      <c r="J37" s="118"/>
      <c r="K37" s="118"/>
      <c r="L37" s="55">
        <f>ABS(C38-L36)</f>
        <v>0</v>
      </c>
      <c r="M37" s="55"/>
      <c r="N37" s="56"/>
    </row>
    <row r="38" spans="1:17" ht="18.75">
      <c r="B38" s="13" t="s">
        <v>6</v>
      </c>
      <c r="C38" s="41">
        <f>(C37/(E36+(C36*60)))*3.6</f>
        <v>0</v>
      </c>
      <c r="D38" s="42"/>
      <c r="E38" s="43"/>
    </row>
    <row r="39" spans="1:17" ht="19.5" thickBot="1">
      <c r="B39" s="14" t="s">
        <v>5</v>
      </c>
      <c r="C39" s="44">
        <f>C38/$H$1</f>
        <v>0</v>
      </c>
      <c r="D39" s="45"/>
      <c r="E39" s="46"/>
      <c r="F39" t="s">
        <v>85</v>
      </c>
    </row>
    <row r="42" spans="1:17" ht="15.75" thickBot="1">
      <c r="A42" s="2">
        <v>41611</v>
      </c>
    </row>
    <row r="43" spans="1:17" ht="19.5" thickBot="1">
      <c r="B43" s="16" t="s">
        <v>4</v>
      </c>
      <c r="C43" s="17">
        <v>6</v>
      </c>
      <c r="D43" s="18" t="s">
        <v>7</v>
      </c>
      <c r="E43" s="19" t="s">
        <v>9</v>
      </c>
      <c r="I43" s="128" t="s">
        <v>70</v>
      </c>
      <c r="J43" s="129"/>
      <c r="K43" s="129"/>
      <c r="L43" s="51">
        <v>9.4</v>
      </c>
      <c r="M43" s="51"/>
      <c r="N43" s="52"/>
    </row>
    <row r="44" spans="1:17" ht="19.5" thickBot="1">
      <c r="B44" s="15" t="s">
        <v>3</v>
      </c>
      <c r="C44" s="38">
        <v>960</v>
      </c>
      <c r="D44" s="39"/>
      <c r="E44" s="40"/>
      <c r="I44" s="117" t="s">
        <v>71</v>
      </c>
      <c r="J44" s="118"/>
      <c r="K44" s="118"/>
      <c r="L44" s="55">
        <f>ABS(C45-L43)</f>
        <v>0.19999999999999929</v>
      </c>
      <c r="M44" s="55"/>
      <c r="N44" s="56"/>
    </row>
    <row r="45" spans="1:17" ht="18.75">
      <c r="B45" s="13" t="s">
        <v>6</v>
      </c>
      <c r="C45" s="41">
        <f>(C44/(E43+(C43*60)))*3.6</f>
        <v>9.6</v>
      </c>
      <c r="D45" s="42"/>
      <c r="E45" s="43"/>
    </row>
    <row r="46" spans="1:17" ht="19.5" thickBot="1">
      <c r="B46" s="14" t="s">
        <v>5</v>
      </c>
      <c r="C46" s="44">
        <f>C45/$H$1</f>
        <v>0.87272727272727268</v>
      </c>
      <c r="D46" s="45"/>
      <c r="E46" s="46"/>
    </row>
    <row r="47" spans="1:17" ht="15.75" thickBot="1"/>
    <row r="48" spans="1:17" ht="19.5" thickBot="1">
      <c r="B48" s="16" t="s">
        <v>4</v>
      </c>
      <c r="C48" s="17">
        <v>2</v>
      </c>
      <c r="D48" s="18" t="s">
        <v>7</v>
      </c>
      <c r="E48" s="19" t="s">
        <v>9</v>
      </c>
      <c r="I48" s="128" t="s">
        <v>70</v>
      </c>
      <c r="J48" s="129"/>
      <c r="K48" s="129"/>
      <c r="L48" s="51">
        <v>11</v>
      </c>
      <c r="M48" s="51"/>
      <c r="N48" s="52"/>
    </row>
    <row r="49" spans="1:14" ht="19.5" thickBot="1">
      <c r="B49" s="15" t="s">
        <v>3</v>
      </c>
      <c r="C49" s="38">
        <v>340</v>
      </c>
      <c r="D49" s="39"/>
      <c r="E49" s="40"/>
      <c r="I49" s="117" t="s">
        <v>71</v>
      </c>
      <c r="J49" s="118"/>
      <c r="K49" s="118"/>
      <c r="L49" s="55">
        <f>ABS(C50-L48)</f>
        <v>0.79999999999999893</v>
      </c>
      <c r="M49" s="55"/>
      <c r="N49" s="56"/>
    </row>
    <row r="50" spans="1:14" ht="18.75">
      <c r="B50" s="13" t="s">
        <v>6</v>
      </c>
      <c r="C50" s="41">
        <f>(C49/(E48+(C48*60)))*3.6</f>
        <v>10.200000000000001</v>
      </c>
      <c r="D50" s="42"/>
      <c r="E50" s="43"/>
    </row>
    <row r="51" spans="1:14" ht="19.5" thickBot="1">
      <c r="B51" s="14" t="s">
        <v>5</v>
      </c>
      <c r="C51" s="44">
        <f>C50/$H$1</f>
        <v>0.92727272727272736</v>
      </c>
      <c r="D51" s="45"/>
      <c r="E51" s="46"/>
    </row>
    <row r="52" spans="1:14" ht="15.75" thickBot="1"/>
    <row r="53" spans="1:14" ht="30">
      <c r="B53" s="21" t="s">
        <v>87</v>
      </c>
      <c r="C53" s="130">
        <f>(C46+C51)/2</f>
        <v>0.9</v>
      </c>
      <c r="D53" s="130"/>
      <c r="E53" s="131"/>
      <c r="F53" s="132"/>
      <c r="G53" s="51"/>
      <c r="H53" s="133"/>
      <c r="I53" s="136" t="s">
        <v>89</v>
      </c>
      <c r="J53" s="137"/>
      <c r="K53" s="137"/>
      <c r="L53" s="119">
        <f>(L44+L49)/2</f>
        <v>0.49999999999999911</v>
      </c>
      <c r="M53" s="119"/>
      <c r="N53" s="120"/>
    </row>
    <row r="54" spans="1:14" ht="16.5" thickBot="1">
      <c r="B54" s="22" t="s">
        <v>88</v>
      </c>
      <c r="C54" s="121">
        <v>4.5</v>
      </c>
      <c r="D54" s="122"/>
      <c r="E54" s="123"/>
      <c r="F54" s="134"/>
      <c r="G54" s="125"/>
      <c r="H54" s="135"/>
      <c r="I54" s="124" t="s">
        <v>88</v>
      </c>
      <c r="J54" s="125"/>
      <c r="K54" s="125"/>
      <c r="L54" s="126">
        <v>6.5</v>
      </c>
      <c r="M54" s="126"/>
      <c r="N54" s="127"/>
    </row>
    <row r="57" spans="1:14" ht="15.75" thickBot="1">
      <c r="A57" s="2">
        <v>41613</v>
      </c>
    </row>
    <row r="58" spans="1:14" ht="19.5" thickBot="1">
      <c r="B58" s="16" t="s">
        <v>4</v>
      </c>
      <c r="C58" s="17">
        <v>2</v>
      </c>
      <c r="D58" s="18" t="s">
        <v>7</v>
      </c>
      <c r="E58" s="19" t="s">
        <v>9</v>
      </c>
      <c r="I58" s="128" t="s">
        <v>70</v>
      </c>
      <c r="J58" s="129"/>
      <c r="K58" s="129"/>
      <c r="L58" s="51">
        <v>11</v>
      </c>
      <c r="M58" s="51"/>
      <c r="N58" s="52"/>
    </row>
    <row r="59" spans="1:14" ht="19.5" thickBot="1">
      <c r="B59" s="15" t="s">
        <v>3</v>
      </c>
      <c r="C59" s="38">
        <v>380</v>
      </c>
      <c r="D59" s="39"/>
      <c r="E59" s="40"/>
      <c r="I59" s="117" t="s">
        <v>71</v>
      </c>
      <c r="J59" s="118"/>
      <c r="K59" s="118"/>
      <c r="L59" s="55">
        <f>ABS(C60-L58)</f>
        <v>0.40000000000000036</v>
      </c>
      <c r="M59" s="55"/>
      <c r="N59" s="56"/>
    </row>
    <row r="60" spans="1:14" ht="18.75">
      <c r="B60" s="13" t="s">
        <v>6</v>
      </c>
      <c r="C60" s="41">
        <f>(C59/(E58+(C58*60)))*3.6</f>
        <v>11.4</v>
      </c>
      <c r="D60" s="42"/>
      <c r="E60" s="43"/>
    </row>
    <row r="61" spans="1:14" ht="19.5" thickBot="1">
      <c r="B61" s="14" t="s">
        <v>5</v>
      </c>
      <c r="C61" s="44">
        <f>C60/$H$1</f>
        <v>1.0363636363636364</v>
      </c>
      <c r="D61" s="45"/>
      <c r="E61" s="46"/>
    </row>
    <row r="65" spans="1:30" ht="15.75" thickBot="1">
      <c r="A65" s="2">
        <v>41618</v>
      </c>
    </row>
    <row r="66" spans="1:30" ht="15.75" thickBot="1">
      <c r="R66" s="25" t="s">
        <v>95</v>
      </c>
      <c r="S66" s="139"/>
      <c r="T66" s="140"/>
      <c r="U66" s="140"/>
      <c r="V66" s="141"/>
      <c r="W66" s="140" t="s">
        <v>96</v>
      </c>
      <c r="X66" s="140"/>
      <c r="Y66" s="140"/>
      <c r="Z66" s="139"/>
      <c r="AA66" s="142"/>
      <c r="AB66" s="140"/>
      <c r="AC66" s="140"/>
      <c r="AD66" s="141"/>
    </row>
    <row r="67" spans="1:30" ht="15.75" thickBot="1">
      <c r="S67" s="26"/>
      <c r="T67" s="26"/>
      <c r="U67" s="27"/>
      <c r="Z67" s="26"/>
      <c r="AA67" s="26"/>
      <c r="AB67" s="26"/>
    </row>
    <row r="68" spans="1:30" ht="15.75">
      <c r="R68" s="143" t="s">
        <v>97</v>
      </c>
      <c r="S68" s="145" t="s">
        <v>98</v>
      </c>
      <c r="T68" s="143" t="s">
        <v>99</v>
      </c>
      <c r="U68" s="147" t="s">
        <v>70</v>
      </c>
      <c r="V68" s="148"/>
      <c r="W68" s="149"/>
      <c r="X68" s="150"/>
      <c r="Y68" s="150"/>
      <c r="Z68" s="150"/>
      <c r="AA68" s="150"/>
      <c r="AB68" s="151"/>
      <c r="AC68" s="152" t="s">
        <v>100</v>
      </c>
      <c r="AD68" s="153"/>
    </row>
    <row r="69" spans="1:30" ht="15.75" customHeight="1" thickBot="1">
      <c r="R69" s="144"/>
      <c r="S69" s="146"/>
      <c r="T69" s="144"/>
      <c r="U69" s="28" t="s">
        <v>5</v>
      </c>
      <c r="V69" s="29" t="s">
        <v>6</v>
      </c>
      <c r="W69" s="154" t="s">
        <v>4</v>
      </c>
      <c r="X69" s="155"/>
      <c r="Y69" s="156"/>
      <c r="Z69" s="30" t="s">
        <v>6</v>
      </c>
      <c r="AA69" s="157" t="s">
        <v>5</v>
      </c>
      <c r="AB69" s="158"/>
      <c r="AC69" s="159" t="s">
        <v>101</v>
      </c>
      <c r="AD69" s="160"/>
    </row>
    <row r="70" spans="1:30">
      <c r="R70" s="98">
        <v>1</v>
      </c>
      <c r="S70" s="99">
        <v>700</v>
      </c>
      <c r="T70" s="31" t="s">
        <v>102</v>
      </c>
      <c r="U70" s="73">
        <f>(V70/$H$1)</f>
        <v>0.85454545454545461</v>
      </c>
      <c r="V70" s="101">
        <v>9.4</v>
      </c>
      <c r="W70" s="102">
        <v>4</v>
      </c>
      <c r="X70" s="103" t="s">
        <v>7</v>
      </c>
      <c r="Y70" s="104" t="s">
        <v>111</v>
      </c>
      <c r="Z70" s="95">
        <f>(S70/((W70*60)+Y70))*3.6</f>
        <v>10.327868852459016</v>
      </c>
      <c r="AA70" s="105">
        <f>(Z70/$H$1)*100</f>
        <v>93.889716840536508</v>
      </c>
      <c r="AB70" s="106"/>
      <c r="AC70" s="161">
        <f>ABS(Z70-V70)</f>
        <v>0.92786885245901551</v>
      </c>
      <c r="AD70" s="162"/>
    </row>
    <row r="71" spans="1:30">
      <c r="R71" s="69"/>
      <c r="S71" s="100"/>
      <c r="T71" s="32" t="s">
        <v>160</v>
      </c>
      <c r="U71" s="74"/>
      <c r="V71" s="75"/>
      <c r="W71" s="77"/>
      <c r="X71" s="79"/>
      <c r="Y71" s="81"/>
      <c r="Z71" s="95"/>
      <c r="AA71" s="96"/>
      <c r="AB71" s="97"/>
      <c r="AC71" s="61"/>
      <c r="AD71" s="62"/>
    </row>
    <row r="72" spans="1:30" ht="15" customHeight="1">
      <c r="R72" s="69">
        <v>2</v>
      </c>
      <c r="S72" s="71">
        <v>400</v>
      </c>
      <c r="T72" s="32" t="s">
        <v>161</v>
      </c>
      <c r="U72" s="73">
        <f t="shared" ref="U72" si="36">(V72/$H$1)</f>
        <v>0.9</v>
      </c>
      <c r="V72" s="75">
        <v>9.9</v>
      </c>
      <c r="W72" s="89">
        <v>2</v>
      </c>
      <c r="X72" s="91" t="s">
        <v>7</v>
      </c>
      <c r="Y72" s="93" t="s">
        <v>75</v>
      </c>
      <c r="Z72" s="95">
        <f>(S72/((W72*60)+Y72))*3.6</f>
        <v>8.9440993788819867</v>
      </c>
      <c r="AA72" s="85">
        <f t="shared" ref="AA72" si="37">(Z72/$H$1)*100</f>
        <v>81.309994353472604</v>
      </c>
      <c r="AB72" s="86"/>
      <c r="AC72" s="61">
        <f>ABS(Z72-V72)</f>
        <v>0.95590062111801366</v>
      </c>
      <c r="AD72" s="62"/>
    </row>
    <row r="73" spans="1:30" ht="15" customHeight="1">
      <c r="R73" s="69"/>
      <c r="S73" s="100"/>
      <c r="T73" s="32" t="s">
        <v>162</v>
      </c>
      <c r="U73" s="74"/>
      <c r="V73" s="75"/>
      <c r="W73" s="90"/>
      <c r="X73" s="92"/>
      <c r="Y73" s="94"/>
      <c r="Z73" s="95"/>
      <c r="AA73" s="96"/>
      <c r="AB73" s="97"/>
      <c r="AC73" s="61"/>
      <c r="AD73" s="62"/>
    </row>
    <row r="74" spans="1:30" ht="15" customHeight="1">
      <c r="R74" s="69">
        <v>3</v>
      </c>
      <c r="S74" s="71">
        <v>900</v>
      </c>
      <c r="T74" s="32" t="s">
        <v>163</v>
      </c>
      <c r="U74" s="73">
        <f t="shared" ref="U74" si="38">(V74/$H$1)</f>
        <v>0.8</v>
      </c>
      <c r="V74" s="75">
        <v>8.8000000000000007</v>
      </c>
      <c r="W74" s="77">
        <v>4</v>
      </c>
      <c r="X74" s="79" t="s">
        <v>7</v>
      </c>
      <c r="Y74" s="81" t="s">
        <v>45</v>
      </c>
      <c r="Z74" s="83">
        <f>(S74/((W74*60)+Y74))*3.6</f>
        <v>12.319391634980988</v>
      </c>
      <c r="AA74" s="85">
        <f t="shared" ref="AA74" si="39">(Z74/$H$1)*100</f>
        <v>111.99446940891808</v>
      </c>
      <c r="AB74" s="86"/>
      <c r="AC74" s="61">
        <f>ABS(Z74-V74)</f>
        <v>3.5193916349809875</v>
      </c>
      <c r="AD74" s="62"/>
    </row>
    <row r="75" spans="1:30" ht="15.75" customHeight="1" thickBot="1">
      <c r="R75" s="70"/>
      <c r="S75" s="72"/>
      <c r="T75" s="33" t="s">
        <v>164</v>
      </c>
      <c r="U75" s="74"/>
      <c r="V75" s="76"/>
      <c r="W75" s="78"/>
      <c r="X75" s="80"/>
      <c r="Y75" s="82"/>
      <c r="Z75" s="84"/>
      <c r="AA75" s="87"/>
      <c r="AB75" s="88"/>
      <c r="AC75" s="63"/>
      <c r="AD75" s="64"/>
    </row>
    <row r="76" spans="1:30" ht="26.25">
      <c r="Z76" s="34" t="s">
        <v>103</v>
      </c>
      <c r="AA76" s="65">
        <f>AVERAGE(AA70:AA75)</f>
        <v>95.731393534309063</v>
      </c>
      <c r="AB76" s="66"/>
      <c r="AC76" s="67">
        <f>AVERAGE(AC70:AC75)</f>
        <v>1.8010537028526723</v>
      </c>
      <c r="AD76" s="68"/>
    </row>
    <row r="77" spans="1:30">
      <c r="Z77" s="35" t="s">
        <v>105</v>
      </c>
      <c r="AA77" s="138">
        <v>7.5</v>
      </c>
      <c r="AB77" s="138"/>
      <c r="AC77" s="138">
        <v>0</v>
      </c>
      <c r="AD77" s="138"/>
    </row>
    <row r="84" spans="1:14" ht="15.75" thickBot="1">
      <c r="A84" s="2">
        <v>41646</v>
      </c>
    </row>
    <row r="85" spans="1:14" ht="19.5" thickBot="1">
      <c r="B85" s="16" t="s">
        <v>4</v>
      </c>
      <c r="C85" s="17">
        <v>4</v>
      </c>
      <c r="D85" s="18" t="s">
        <v>7</v>
      </c>
      <c r="E85" s="19" t="s">
        <v>9</v>
      </c>
      <c r="I85" s="58" t="s">
        <v>4</v>
      </c>
      <c r="J85" s="59" t="s">
        <v>4</v>
      </c>
      <c r="K85" s="60" t="s">
        <v>4</v>
      </c>
      <c r="L85" s="18">
        <v>3</v>
      </c>
      <c r="M85" s="18" t="s">
        <v>7</v>
      </c>
      <c r="N85" s="19" t="s">
        <v>19</v>
      </c>
    </row>
    <row r="86" spans="1:14" ht="18.75">
      <c r="B86" s="15" t="s">
        <v>3</v>
      </c>
      <c r="C86" s="38">
        <v>750</v>
      </c>
      <c r="D86" s="39"/>
      <c r="E86" s="40"/>
      <c r="I86" s="38" t="s">
        <v>3</v>
      </c>
      <c r="J86" s="39" t="s">
        <v>3</v>
      </c>
      <c r="K86" s="40" t="s">
        <v>3</v>
      </c>
      <c r="L86" s="53">
        <v>600</v>
      </c>
      <c r="M86" s="39"/>
      <c r="N86" s="40"/>
    </row>
    <row r="87" spans="1:14" ht="18.75">
      <c r="A87" s="179"/>
      <c r="B87" s="175" t="s">
        <v>6</v>
      </c>
      <c r="C87" s="176">
        <f>(C86/(E85+(C85*60)))*3.6</f>
        <v>11.25</v>
      </c>
      <c r="D87" s="177"/>
      <c r="E87" s="178"/>
      <c r="F87" s="179"/>
      <c r="G87" s="179"/>
      <c r="H87" s="179"/>
      <c r="I87" s="110" t="s">
        <v>6</v>
      </c>
      <c r="J87" s="111" t="s">
        <v>6</v>
      </c>
      <c r="K87" s="112" t="s">
        <v>6</v>
      </c>
      <c r="L87" s="180">
        <f>(L86/(N85+(L85*60)))*3.6</f>
        <v>9.8630136986301373</v>
      </c>
      <c r="M87" s="177"/>
      <c r="N87" s="178"/>
    </row>
    <row r="88" spans="1:14" ht="19.5" thickBot="1">
      <c r="B88" s="14" t="s">
        <v>5</v>
      </c>
      <c r="C88" s="44">
        <f>C87/$H$1</f>
        <v>1.0227272727272727</v>
      </c>
      <c r="D88" s="45"/>
      <c r="E88" s="46"/>
      <c r="I88" s="54" t="s">
        <v>5</v>
      </c>
      <c r="J88" s="55" t="s">
        <v>5</v>
      </c>
      <c r="K88" s="56" t="s">
        <v>5</v>
      </c>
      <c r="L88" s="57">
        <f>L87/$H$1</f>
        <v>0.89663760896637612</v>
      </c>
      <c r="M88" s="45"/>
      <c r="N88" s="46"/>
    </row>
    <row r="89" spans="1:14" ht="15.75" thickBot="1"/>
    <row r="90" spans="1:14" ht="19.5" thickBot="1">
      <c r="B90" s="16" t="s">
        <v>4</v>
      </c>
      <c r="C90" s="17">
        <v>1</v>
      </c>
      <c r="D90" s="18" t="s">
        <v>7</v>
      </c>
      <c r="E90" s="19" t="s">
        <v>141</v>
      </c>
      <c r="I90" s="47" t="s">
        <v>4</v>
      </c>
      <c r="J90" s="48" t="s">
        <v>4</v>
      </c>
      <c r="K90" s="49" t="s">
        <v>4</v>
      </c>
      <c r="L90" s="18">
        <v>3</v>
      </c>
      <c r="M90" s="18" t="s">
        <v>7</v>
      </c>
      <c r="N90" s="19" t="s">
        <v>34</v>
      </c>
    </row>
    <row r="91" spans="1:14" ht="18.75">
      <c r="B91" s="15" t="s">
        <v>3</v>
      </c>
      <c r="C91" s="38">
        <v>450</v>
      </c>
      <c r="D91" s="39"/>
      <c r="E91" s="40"/>
      <c r="I91" s="50" t="s">
        <v>3</v>
      </c>
      <c r="J91" s="51" t="s">
        <v>3</v>
      </c>
      <c r="K91" s="52" t="s">
        <v>3</v>
      </c>
      <c r="L91" s="53">
        <v>600</v>
      </c>
      <c r="M91" s="39"/>
      <c r="N91" s="40"/>
    </row>
    <row r="92" spans="1:14" ht="18.75">
      <c r="A92" s="179"/>
      <c r="B92" s="175" t="s">
        <v>6</v>
      </c>
      <c r="C92" s="176">
        <f>(C91/(E90+(C90*60)))*3.6</f>
        <v>14.210526315789473</v>
      </c>
      <c r="D92" s="177"/>
      <c r="E92" s="178"/>
      <c r="F92" s="179"/>
      <c r="G92" s="179"/>
      <c r="H92" s="179"/>
      <c r="I92" s="110" t="s">
        <v>6</v>
      </c>
      <c r="J92" s="111" t="s">
        <v>6</v>
      </c>
      <c r="K92" s="112" t="s">
        <v>6</v>
      </c>
      <c r="L92" s="180">
        <f>(L91/(N90+(L90*60)))*3.6</f>
        <v>10.285714285714286</v>
      </c>
      <c r="M92" s="177"/>
      <c r="N92" s="178"/>
    </row>
    <row r="93" spans="1:14" ht="19.5" thickBot="1">
      <c r="B93" s="14" t="s">
        <v>5</v>
      </c>
      <c r="C93" s="44">
        <f>C92/$H$1</f>
        <v>1.2918660287081338</v>
      </c>
      <c r="D93" s="45"/>
      <c r="E93" s="46"/>
      <c r="I93" s="54" t="s">
        <v>5</v>
      </c>
      <c r="J93" s="55" t="s">
        <v>5</v>
      </c>
      <c r="K93" s="56" t="s">
        <v>5</v>
      </c>
      <c r="L93" s="57">
        <f>L92/$H$1</f>
        <v>0.93506493506493515</v>
      </c>
      <c r="M93" s="45"/>
      <c r="N93" s="46"/>
    </row>
    <row r="94" spans="1:14" ht="15.75" thickBot="1"/>
    <row r="95" spans="1:14" ht="19.5" thickBot="1">
      <c r="B95" s="16" t="s">
        <v>4</v>
      </c>
      <c r="C95" s="17">
        <v>4</v>
      </c>
      <c r="D95" s="18" t="s">
        <v>7</v>
      </c>
      <c r="E95" s="19" t="s">
        <v>104</v>
      </c>
    </row>
    <row r="96" spans="1:14" ht="18.75">
      <c r="B96" s="15" t="s">
        <v>3</v>
      </c>
      <c r="C96" s="38">
        <v>750</v>
      </c>
      <c r="D96" s="39"/>
      <c r="E96" s="40"/>
    </row>
    <row r="97" spans="1:14" ht="18.75">
      <c r="A97" s="179"/>
      <c r="B97" s="175" t="s">
        <v>6</v>
      </c>
      <c r="C97" s="176">
        <f>(C96/(E95+(C95*60)))*3.6</f>
        <v>10.8</v>
      </c>
      <c r="D97" s="177"/>
      <c r="E97" s="178"/>
      <c r="F97" s="179"/>
      <c r="G97" s="179"/>
      <c r="H97" s="179"/>
      <c r="I97" s="179"/>
      <c r="J97" s="179"/>
      <c r="K97" s="179"/>
      <c r="L97" s="179"/>
      <c r="M97" s="179"/>
      <c r="N97" s="179"/>
    </row>
    <row r="98" spans="1:14" ht="19.5" thickBot="1">
      <c r="B98" s="14" t="s">
        <v>5</v>
      </c>
      <c r="C98" s="44">
        <f>C97/$H$1</f>
        <v>0.98181818181818192</v>
      </c>
      <c r="D98" s="45"/>
      <c r="E98" s="46"/>
    </row>
  </sheetData>
  <mergeCells count="187">
    <mergeCell ref="AA77:AB77"/>
    <mergeCell ref="AC77:AD77"/>
    <mergeCell ref="I58:K58"/>
    <mergeCell ref="L58:N58"/>
    <mergeCell ref="C59:E59"/>
    <mergeCell ref="I59:K59"/>
    <mergeCell ref="L59:N59"/>
    <mergeCell ref="C60:E60"/>
    <mergeCell ref="C61:E61"/>
    <mergeCell ref="S66:V66"/>
    <mergeCell ref="W66:Z66"/>
    <mergeCell ref="AA66:AD66"/>
    <mergeCell ref="R68:R69"/>
    <mergeCell ref="S68:S69"/>
    <mergeCell ref="T68:T69"/>
    <mergeCell ref="U68:V68"/>
    <mergeCell ref="W68:AB68"/>
    <mergeCell ref="AC68:AD68"/>
    <mergeCell ref="W69:Y69"/>
    <mergeCell ref="AA69:AB69"/>
    <mergeCell ref="AC69:AD69"/>
    <mergeCell ref="AC70:AD71"/>
    <mergeCell ref="R72:R73"/>
    <mergeCell ref="S72:S73"/>
    <mergeCell ref="L53:N53"/>
    <mergeCell ref="C54:E54"/>
    <mergeCell ref="I54:K54"/>
    <mergeCell ref="L54:N54"/>
    <mergeCell ref="C39:E39"/>
    <mergeCell ref="I36:K36"/>
    <mergeCell ref="L36:N36"/>
    <mergeCell ref="I37:K37"/>
    <mergeCell ref="L37:N37"/>
    <mergeCell ref="C50:E50"/>
    <mergeCell ref="C51:E51"/>
    <mergeCell ref="C53:E53"/>
    <mergeCell ref="F53:H54"/>
    <mergeCell ref="I53:K53"/>
    <mergeCell ref="C46:E46"/>
    <mergeCell ref="I48:K48"/>
    <mergeCell ref="L48:N48"/>
    <mergeCell ref="C49:E49"/>
    <mergeCell ref="I49:K49"/>
    <mergeCell ref="L49:N49"/>
    <mergeCell ref="C45:E45"/>
    <mergeCell ref="I43:K43"/>
    <mergeCell ref="L43:N43"/>
    <mergeCell ref="C44:E44"/>
    <mergeCell ref="A31:A34"/>
    <mergeCell ref="C31:E31"/>
    <mergeCell ref="F31:H31"/>
    <mergeCell ref="I31:K31"/>
    <mergeCell ref="L31:N31"/>
    <mergeCell ref="O31:Q31"/>
    <mergeCell ref="C33:E33"/>
    <mergeCell ref="F33:H33"/>
    <mergeCell ref="I33:K33"/>
    <mergeCell ref="L33:N33"/>
    <mergeCell ref="O33:Q33"/>
    <mergeCell ref="C34:E34"/>
    <mergeCell ref="F34:H34"/>
    <mergeCell ref="I34:K34"/>
    <mergeCell ref="L34:N34"/>
    <mergeCell ref="O34:Q34"/>
    <mergeCell ref="I44:K44"/>
    <mergeCell ref="L44:N44"/>
    <mergeCell ref="C37:E37"/>
    <mergeCell ref="C38:E38"/>
    <mergeCell ref="O26:Q26"/>
    <mergeCell ref="C28:E28"/>
    <mergeCell ref="F28:H28"/>
    <mergeCell ref="I28:K28"/>
    <mergeCell ref="L28:N28"/>
    <mergeCell ref="O28:Q28"/>
    <mergeCell ref="O29:Q29"/>
    <mergeCell ref="A26:A29"/>
    <mergeCell ref="C26:E26"/>
    <mergeCell ref="F26:H26"/>
    <mergeCell ref="I26:K26"/>
    <mergeCell ref="L26:N26"/>
    <mergeCell ref="C29:E29"/>
    <mergeCell ref="F29:H29"/>
    <mergeCell ref="I29:K29"/>
    <mergeCell ref="L29:N29"/>
    <mergeCell ref="C20:E20"/>
    <mergeCell ref="C21:E21"/>
    <mergeCell ref="C22:E22"/>
    <mergeCell ref="O16:Q16"/>
    <mergeCell ref="C17:E17"/>
    <mergeCell ref="F17:H17"/>
    <mergeCell ref="I17:K17"/>
    <mergeCell ref="L17:N17"/>
    <mergeCell ref="O17:Q17"/>
    <mergeCell ref="A14:A17"/>
    <mergeCell ref="C14:E14"/>
    <mergeCell ref="F14:H14"/>
    <mergeCell ref="I14:K14"/>
    <mergeCell ref="L14:N14"/>
    <mergeCell ref="O12:Q12"/>
    <mergeCell ref="O14:Q14"/>
    <mergeCell ref="C16:E16"/>
    <mergeCell ref="F16:H16"/>
    <mergeCell ref="I16:K16"/>
    <mergeCell ref="L16:N16"/>
    <mergeCell ref="A9:A12"/>
    <mergeCell ref="C9:E9"/>
    <mergeCell ref="F9:H9"/>
    <mergeCell ref="I9:K9"/>
    <mergeCell ref="L9:N9"/>
    <mergeCell ref="C12:E12"/>
    <mergeCell ref="F12:H12"/>
    <mergeCell ref="I12:K12"/>
    <mergeCell ref="L12:N12"/>
    <mergeCell ref="O7:Q7"/>
    <mergeCell ref="O9:Q9"/>
    <mergeCell ref="C11:E11"/>
    <mergeCell ref="F11:H11"/>
    <mergeCell ref="I11:K11"/>
    <mergeCell ref="L11:N11"/>
    <mergeCell ref="O11:Q11"/>
    <mergeCell ref="A4:A7"/>
    <mergeCell ref="C4:E4"/>
    <mergeCell ref="F4:H4"/>
    <mergeCell ref="I4:K4"/>
    <mergeCell ref="L4:N4"/>
    <mergeCell ref="C7:E7"/>
    <mergeCell ref="F7:H7"/>
    <mergeCell ref="I7:K7"/>
    <mergeCell ref="L7:N7"/>
    <mergeCell ref="O4:Q4"/>
    <mergeCell ref="C6:E6"/>
    <mergeCell ref="F6:H6"/>
    <mergeCell ref="I6:K6"/>
    <mergeCell ref="L6:N6"/>
    <mergeCell ref="O6:Q6"/>
    <mergeCell ref="U72:U73"/>
    <mergeCell ref="V72:V73"/>
    <mergeCell ref="W72:W73"/>
    <mergeCell ref="X72:X73"/>
    <mergeCell ref="Y72:Y73"/>
    <mergeCell ref="Z72:Z73"/>
    <mergeCell ref="AA72:AB73"/>
    <mergeCell ref="AC72:AD73"/>
    <mergeCell ref="R70:R71"/>
    <mergeCell ref="S70:S71"/>
    <mergeCell ref="U70:U71"/>
    <mergeCell ref="V70:V71"/>
    <mergeCell ref="W70:W71"/>
    <mergeCell ref="X70:X71"/>
    <mergeCell ref="Y70:Y71"/>
    <mergeCell ref="Z70:Z71"/>
    <mergeCell ref="AA70:AB71"/>
    <mergeCell ref="AC74:AD75"/>
    <mergeCell ref="AA76:AB76"/>
    <mergeCell ref="AC76:AD76"/>
    <mergeCell ref="R74:R75"/>
    <mergeCell ref="S74:S75"/>
    <mergeCell ref="U74:U75"/>
    <mergeCell ref="V74:V75"/>
    <mergeCell ref="W74:W75"/>
    <mergeCell ref="X74:X75"/>
    <mergeCell ref="Y74:Y75"/>
    <mergeCell ref="Z74:Z75"/>
    <mergeCell ref="AA74:AB75"/>
    <mergeCell ref="I85:K85"/>
    <mergeCell ref="C86:E86"/>
    <mergeCell ref="I86:K86"/>
    <mergeCell ref="L86:N86"/>
    <mergeCell ref="C87:E87"/>
    <mergeCell ref="I87:K87"/>
    <mergeCell ref="L87:N87"/>
    <mergeCell ref="C88:E88"/>
    <mergeCell ref="I88:K88"/>
    <mergeCell ref="L88:N88"/>
    <mergeCell ref="C96:E96"/>
    <mergeCell ref="C97:E97"/>
    <mergeCell ref="C98:E98"/>
    <mergeCell ref="I90:K90"/>
    <mergeCell ref="C91:E91"/>
    <mergeCell ref="I91:K91"/>
    <mergeCell ref="L91:N91"/>
    <mergeCell ref="C92:E92"/>
    <mergeCell ref="I92:K92"/>
    <mergeCell ref="L92:N92"/>
    <mergeCell ref="C93:E93"/>
    <mergeCell ref="I93:K93"/>
    <mergeCell ref="L93:N93"/>
  </mergeCells>
  <pageMargins left="0.7" right="0.7" top="0.75" bottom="0.75" header="0.3" footer="0.3"/>
  <pageSetup paperSize="0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>
  <dimension ref="A1:AD94"/>
  <sheetViews>
    <sheetView topLeftCell="A75" workbookViewId="0">
      <selection activeCell="C93" sqref="C93:E93"/>
    </sheetView>
  </sheetViews>
  <sheetFormatPr baseColWidth="10" defaultRowHeight="15"/>
  <cols>
    <col min="3" max="3" width="4.7109375" customWidth="1"/>
    <col min="4" max="4" width="1.7109375" customWidth="1"/>
    <col min="5" max="6" width="4.7109375" customWidth="1"/>
    <col min="7" max="7" width="1.7109375" customWidth="1"/>
    <col min="8" max="9" width="4.7109375" customWidth="1"/>
    <col min="10" max="10" width="1.7109375" customWidth="1"/>
    <col min="11" max="12" width="4.7109375" customWidth="1"/>
    <col min="13" max="13" width="1.7109375" customWidth="1"/>
    <col min="14" max="15" width="4.7109375" customWidth="1"/>
    <col min="16" max="16" width="1.7109375" customWidth="1"/>
    <col min="17" max="17" width="4.7109375" customWidth="1"/>
    <col min="23" max="23" width="4.7109375" customWidth="1"/>
    <col min="24" max="24" width="1.7109375" customWidth="1"/>
    <col min="25" max="25" width="4.7109375" customWidth="1"/>
  </cols>
  <sheetData>
    <row r="1" spans="1:18">
      <c r="A1" t="s">
        <v>24</v>
      </c>
      <c r="B1" t="s">
        <v>25</v>
      </c>
      <c r="F1" t="s">
        <v>2</v>
      </c>
      <c r="G1" t="s">
        <v>7</v>
      </c>
      <c r="H1">
        <v>13.5</v>
      </c>
    </row>
    <row r="3" spans="1:18" ht="15.75" thickBot="1">
      <c r="A3" s="2">
        <v>41597</v>
      </c>
      <c r="B3" t="s">
        <v>26</v>
      </c>
    </row>
    <row r="4" spans="1:18" ht="15.75" thickBot="1">
      <c r="A4" s="113">
        <v>0.85</v>
      </c>
      <c r="B4" s="3" t="s">
        <v>3</v>
      </c>
      <c r="C4" s="58">
        <v>100</v>
      </c>
      <c r="D4" s="59"/>
      <c r="E4" s="60"/>
      <c r="F4" s="58">
        <v>100</v>
      </c>
      <c r="G4" s="59"/>
      <c r="H4" s="60"/>
      <c r="I4" s="58">
        <v>100</v>
      </c>
      <c r="J4" s="59"/>
      <c r="K4" s="60"/>
      <c r="L4" s="58">
        <v>100</v>
      </c>
      <c r="M4" s="59"/>
      <c r="N4" s="60"/>
      <c r="O4" s="58">
        <v>100</v>
      </c>
      <c r="P4" s="59"/>
      <c r="Q4" s="60"/>
    </row>
    <row r="5" spans="1:18">
      <c r="A5" s="114"/>
      <c r="B5" s="4" t="s">
        <v>4</v>
      </c>
      <c r="C5" s="7"/>
      <c r="D5" s="8" t="s">
        <v>7</v>
      </c>
      <c r="E5" s="9"/>
      <c r="F5" s="7"/>
      <c r="G5" s="8" t="s">
        <v>7</v>
      </c>
      <c r="H5" s="9"/>
      <c r="I5" s="7"/>
      <c r="J5" s="8" t="s">
        <v>7</v>
      </c>
      <c r="K5" s="9"/>
      <c r="L5" s="7"/>
      <c r="M5" s="8" t="s">
        <v>7</v>
      </c>
      <c r="N5" s="9"/>
      <c r="O5" s="7"/>
      <c r="P5" s="8" t="s">
        <v>7</v>
      </c>
      <c r="Q5" s="9"/>
    </row>
    <row r="6" spans="1:18">
      <c r="A6" s="115"/>
      <c r="B6" s="6" t="s">
        <v>6</v>
      </c>
      <c r="C6" s="110" t="e">
        <f>(C4/(E5+(60*C5)))*3.6</f>
        <v>#DIV/0!</v>
      </c>
      <c r="D6" s="111"/>
      <c r="E6" s="112"/>
      <c r="F6" s="110" t="e">
        <f t="shared" ref="F6" si="0">(F4/(H5+(60*F5)))*3.6</f>
        <v>#DIV/0!</v>
      </c>
      <c r="G6" s="111"/>
      <c r="H6" s="112"/>
      <c r="I6" s="110" t="e">
        <f t="shared" ref="I6" si="1">(I4/(K5+(60*I5)))*3.6</f>
        <v>#DIV/0!</v>
      </c>
      <c r="J6" s="111"/>
      <c r="K6" s="112"/>
      <c r="L6" s="110" t="e">
        <f t="shared" ref="L6" si="2">(L4/(N5+(60*L5)))*3.6</f>
        <v>#DIV/0!</v>
      </c>
      <c r="M6" s="111"/>
      <c r="N6" s="112"/>
      <c r="O6" s="110" t="e">
        <f t="shared" ref="O6" si="3">(O4/(Q5+(60*O5)))*3.6</f>
        <v>#DIV/0!</v>
      </c>
      <c r="P6" s="111"/>
      <c r="Q6" s="112"/>
    </row>
    <row r="7" spans="1:18" ht="15.75" thickBot="1">
      <c r="A7" s="116"/>
      <c r="B7" s="5" t="s">
        <v>5</v>
      </c>
      <c r="C7" s="107" t="e">
        <f>C6/$H$1</f>
        <v>#DIV/0!</v>
      </c>
      <c r="D7" s="108"/>
      <c r="E7" s="109"/>
      <c r="F7" s="107" t="e">
        <f t="shared" ref="F7" si="4">F6/$H$1</f>
        <v>#DIV/0!</v>
      </c>
      <c r="G7" s="108"/>
      <c r="H7" s="109"/>
      <c r="I7" s="107" t="e">
        <f t="shared" ref="I7" si="5">I6/$H$1</f>
        <v>#DIV/0!</v>
      </c>
      <c r="J7" s="108"/>
      <c r="K7" s="109"/>
      <c r="L7" s="107" t="e">
        <f t="shared" ref="L7" si="6">L6/$H$1</f>
        <v>#DIV/0!</v>
      </c>
      <c r="M7" s="108"/>
      <c r="N7" s="109"/>
      <c r="O7" s="107" t="e">
        <f t="shared" ref="O7" si="7">O6/$H$1</f>
        <v>#DIV/0!</v>
      </c>
      <c r="P7" s="108"/>
      <c r="Q7" s="109"/>
    </row>
    <row r="8" spans="1:18" ht="21.75" thickBot="1">
      <c r="A8" s="1"/>
    </row>
    <row r="9" spans="1:18" ht="15.75" customHeight="1" thickBot="1">
      <c r="A9" s="113">
        <v>1</v>
      </c>
      <c r="B9" s="3" t="s">
        <v>3</v>
      </c>
      <c r="C9" s="58">
        <v>100</v>
      </c>
      <c r="D9" s="59"/>
      <c r="E9" s="60"/>
      <c r="F9" s="58">
        <v>100</v>
      </c>
      <c r="G9" s="59"/>
      <c r="H9" s="60"/>
      <c r="I9" s="58">
        <v>100</v>
      </c>
      <c r="J9" s="59"/>
      <c r="K9" s="60"/>
      <c r="L9" s="58">
        <v>100</v>
      </c>
      <c r="M9" s="59"/>
      <c r="N9" s="60"/>
      <c r="O9" s="58">
        <v>100</v>
      </c>
      <c r="P9" s="59"/>
      <c r="Q9" s="60"/>
      <c r="R9" s="10"/>
    </row>
    <row r="10" spans="1:18" ht="15" customHeight="1">
      <c r="A10" s="114"/>
      <c r="B10" s="4" t="s">
        <v>4</v>
      </c>
      <c r="C10" s="7"/>
      <c r="D10" s="8" t="s">
        <v>7</v>
      </c>
      <c r="E10" s="9"/>
      <c r="F10" s="7"/>
      <c r="G10" s="8" t="s">
        <v>7</v>
      </c>
      <c r="H10" s="9"/>
      <c r="I10" s="7"/>
      <c r="J10" s="8" t="s">
        <v>7</v>
      </c>
      <c r="K10" s="9"/>
      <c r="L10" s="7"/>
      <c r="M10" s="8" t="s">
        <v>7</v>
      </c>
      <c r="N10" s="9"/>
      <c r="O10" s="7"/>
      <c r="P10" s="8" t="s">
        <v>7</v>
      </c>
      <c r="Q10" s="9"/>
    </row>
    <row r="11" spans="1:18" ht="15.75" customHeight="1">
      <c r="A11" s="115"/>
      <c r="B11" s="6" t="s">
        <v>6</v>
      </c>
      <c r="C11" s="110" t="e">
        <f>(C9/(E10+(60*C10)))*3.6</f>
        <v>#DIV/0!</v>
      </c>
      <c r="D11" s="111"/>
      <c r="E11" s="112"/>
      <c r="F11" s="110" t="e">
        <f t="shared" ref="F11" si="8">(F9/(H10+(60*F10)))*3.6</f>
        <v>#DIV/0!</v>
      </c>
      <c r="G11" s="111"/>
      <c r="H11" s="112"/>
      <c r="I11" s="110" t="e">
        <f t="shared" ref="I11" si="9">(I9/(K10+(60*I10)))*3.6</f>
        <v>#DIV/0!</v>
      </c>
      <c r="J11" s="111"/>
      <c r="K11" s="112"/>
      <c r="L11" s="110" t="e">
        <f t="shared" ref="L11" si="10">(L9/(N10+(60*L10)))*3.6</f>
        <v>#DIV/0!</v>
      </c>
      <c r="M11" s="111"/>
      <c r="N11" s="112"/>
      <c r="O11" s="110" t="e">
        <f t="shared" ref="O11" si="11">(O9/(Q10+(60*O10)))*3.6</f>
        <v>#DIV/0!</v>
      </c>
      <c r="P11" s="111"/>
      <c r="Q11" s="112"/>
    </row>
    <row r="12" spans="1:18" ht="15.75" customHeight="1" thickBot="1">
      <c r="A12" s="116"/>
      <c r="B12" s="5" t="s">
        <v>5</v>
      </c>
      <c r="C12" s="107" t="e">
        <f>C11/$H$1</f>
        <v>#DIV/0!</v>
      </c>
      <c r="D12" s="108"/>
      <c r="E12" s="109"/>
      <c r="F12" s="107" t="e">
        <f t="shared" ref="F12" si="12">F11/$H$1</f>
        <v>#DIV/0!</v>
      </c>
      <c r="G12" s="108"/>
      <c r="H12" s="109"/>
      <c r="I12" s="107" t="e">
        <f t="shared" ref="I12" si="13">I11/$H$1</f>
        <v>#DIV/0!</v>
      </c>
      <c r="J12" s="108"/>
      <c r="K12" s="109"/>
      <c r="L12" s="107" t="e">
        <f t="shared" ref="L12" si="14">L11/$H$1</f>
        <v>#DIV/0!</v>
      </c>
      <c r="M12" s="108"/>
      <c r="N12" s="109"/>
      <c r="O12" s="107" t="e">
        <f t="shared" ref="O12" si="15">O11/$H$1</f>
        <v>#DIV/0!</v>
      </c>
      <c r="P12" s="108"/>
      <c r="Q12" s="109"/>
    </row>
    <row r="13" spans="1:18" ht="21.75" thickBot="1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</row>
    <row r="14" spans="1:18" ht="15.75" thickBot="1">
      <c r="A14" s="113">
        <v>1.1499999999999999</v>
      </c>
      <c r="B14" s="3" t="s">
        <v>3</v>
      </c>
      <c r="C14" s="58">
        <v>100</v>
      </c>
      <c r="D14" s="59"/>
      <c r="E14" s="60"/>
      <c r="F14" s="58">
        <v>100</v>
      </c>
      <c r="G14" s="59"/>
      <c r="H14" s="60"/>
      <c r="I14" s="58">
        <v>100</v>
      </c>
      <c r="J14" s="59"/>
      <c r="K14" s="60"/>
      <c r="L14" s="58">
        <v>100</v>
      </c>
      <c r="M14" s="59"/>
      <c r="N14" s="60"/>
      <c r="O14" s="58">
        <v>100</v>
      </c>
      <c r="P14" s="59"/>
      <c r="Q14" s="60"/>
    </row>
    <row r="15" spans="1:18">
      <c r="A15" s="114"/>
      <c r="B15" s="4" t="s">
        <v>4</v>
      </c>
      <c r="C15" s="7"/>
      <c r="D15" s="8" t="s">
        <v>7</v>
      </c>
      <c r="E15" s="9"/>
      <c r="F15" s="7"/>
      <c r="G15" s="8" t="s">
        <v>7</v>
      </c>
      <c r="H15" s="9"/>
      <c r="I15" s="7"/>
      <c r="J15" s="8" t="s">
        <v>7</v>
      </c>
      <c r="K15" s="9"/>
      <c r="L15" s="7"/>
      <c r="M15" s="8" t="s">
        <v>7</v>
      </c>
      <c r="N15" s="9"/>
      <c r="O15" s="7"/>
      <c r="P15" s="8" t="s">
        <v>7</v>
      </c>
      <c r="Q15" s="9"/>
    </row>
    <row r="16" spans="1:18">
      <c r="A16" s="115"/>
      <c r="B16" s="6" t="s">
        <v>6</v>
      </c>
      <c r="C16" s="110" t="e">
        <f>(C14/(E15+(60*C15)))*3.6</f>
        <v>#DIV/0!</v>
      </c>
      <c r="D16" s="111"/>
      <c r="E16" s="112"/>
      <c r="F16" s="110" t="e">
        <f t="shared" ref="F16" si="16">(F14/(H15+(60*F15)))*3.6</f>
        <v>#DIV/0!</v>
      </c>
      <c r="G16" s="111"/>
      <c r="H16" s="112"/>
      <c r="I16" s="110" t="e">
        <f t="shared" ref="I16" si="17">(I14/(K15+(60*I15)))*3.6</f>
        <v>#DIV/0!</v>
      </c>
      <c r="J16" s="111"/>
      <c r="K16" s="112"/>
      <c r="L16" s="110" t="e">
        <f t="shared" ref="L16" si="18">(L14/(N15+(60*L15)))*3.6</f>
        <v>#DIV/0!</v>
      </c>
      <c r="M16" s="111"/>
      <c r="N16" s="112"/>
      <c r="O16" s="110" t="e">
        <f t="shared" ref="O16" si="19">(O14/(Q15+(60*O15)))*3.6</f>
        <v>#DIV/0!</v>
      </c>
      <c r="P16" s="111"/>
      <c r="Q16" s="112"/>
    </row>
    <row r="17" spans="1:17" ht="15.75" thickBot="1">
      <c r="A17" s="116"/>
      <c r="B17" s="5" t="s">
        <v>5</v>
      </c>
      <c r="C17" s="107" t="e">
        <f>C16/$H$1</f>
        <v>#DIV/0!</v>
      </c>
      <c r="D17" s="108"/>
      <c r="E17" s="109"/>
      <c r="F17" s="107" t="e">
        <f t="shared" ref="F17" si="20">F16/$H$1</f>
        <v>#DIV/0!</v>
      </c>
      <c r="G17" s="108"/>
      <c r="H17" s="109"/>
      <c r="I17" s="107" t="e">
        <f t="shared" ref="I17" si="21">I16/$H$1</f>
        <v>#DIV/0!</v>
      </c>
      <c r="J17" s="108"/>
      <c r="K17" s="109"/>
      <c r="L17" s="107" t="e">
        <f t="shared" ref="L17" si="22">L16/$H$1</f>
        <v>#DIV/0!</v>
      </c>
      <c r="M17" s="108"/>
      <c r="N17" s="109"/>
      <c r="O17" s="107" t="e">
        <f t="shared" ref="O17" si="23">O16/$H$1</f>
        <v>#DIV/0!</v>
      </c>
      <c r="P17" s="108"/>
      <c r="Q17" s="109"/>
    </row>
    <row r="18" spans="1:17" ht="21.75" thickBot="1">
      <c r="A18" s="1"/>
    </row>
    <row r="19" spans="1:17" ht="19.5" thickBot="1">
      <c r="B19" s="16" t="s">
        <v>4</v>
      </c>
      <c r="C19" s="17">
        <v>6</v>
      </c>
      <c r="D19" s="18" t="s">
        <v>7</v>
      </c>
      <c r="E19" s="19" t="s">
        <v>9</v>
      </c>
    </row>
    <row r="20" spans="1:17" ht="18.75">
      <c r="B20" s="15" t="s">
        <v>3</v>
      </c>
      <c r="C20" s="38"/>
      <c r="D20" s="39"/>
      <c r="E20" s="40"/>
    </row>
    <row r="21" spans="1:17" ht="18.75">
      <c r="B21" s="13" t="s">
        <v>6</v>
      </c>
      <c r="C21" s="41">
        <f>(C20/(E19+(C19*60)))*3.6</f>
        <v>0</v>
      </c>
      <c r="D21" s="42"/>
      <c r="E21" s="43"/>
    </row>
    <row r="22" spans="1:17" ht="19.5" thickBot="1">
      <c r="B22" s="14" t="s">
        <v>5</v>
      </c>
      <c r="C22" s="44">
        <f>C21/H1</f>
        <v>0</v>
      </c>
      <c r="D22" s="45"/>
      <c r="E22" s="46"/>
    </row>
    <row r="25" spans="1:17" ht="15.75" thickBot="1">
      <c r="A25" s="2">
        <v>41604</v>
      </c>
    </row>
    <row r="26" spans="1:17" ht="15.75" thickBot="1">
      <c r="A26" s="113">
        <v>0.85</v>
      </c>
      <c r="B26" s="3" t="s">
        <v>3</v>
      </c>
      <c r="C26" s="58">
        <v>100</v>
      </c>
      <c r="D26" s="59"/>
      <c r="E26" s="60"/>
      <c r="F26" s="58">
        <v>100</v>
      </c>
      <c r="G26" s="59"/>
      <c r="H26" s="60"/>
      <c r="I26" s="58">
        <v>100</v>
      </c>
      <c r="J26" s="59"/>
      <c r="K26" s="60"/>
      <c r="L26" s="58">
        <v>100</v>
      </c>
      <c r="M26" s="59"/>
      <c r="N26" s="60"/>
      <c r="O26" s="58">
        <v>100</v>
      </c>
      <c r="P26" s="59"/>
      <c r="Q26" s="60"/>
    </row>
    <row r="27" spans="1:17">
      <c r="A27" s="114"/>
      <c r="B27" s="4" t="s">
        <v>4</v>
      </c>
      <c r="C27" s="7">
        <v>0</v>
      </c>
      <c r="D27" s="8" t="s">
        <v>7</v>
      </c>
      <c r="E27" s="9" t="s">
        <v>29</v>
      </c>
      <c r="F27" s="7">
        <v>0</v>
      </c>
      <c r="G27" s="8" t="s">
        <v>7</v>
      </c>
      <c r="H27" s="9" t="s">
        <v>29</v>
      </c>
      <c r="I27" s="7">
        <v>0</v>
      </c>
      <c r="J27" s="8" t="s">
        <v>7</v>
      </c>
      <c r="K27" s="9" t="s">
        <v>12</v>
      </c>
      <c r="L27" s="7">
        <v>0</v>
      </c>
      <c r="M27" s="8" t="s">
        <v>7</v>
      </c>
      <c r="N27" s="9"/>
      <c r="O27" s="7">
        <v>0</v>
      </c>
      <c r="P27" s="8" t="s">
        <v>7</v>
      </c>
      <c r="Q27" s="9"/>
    </row>
    <row r="28" spans="1:17">
      <c r="A28" s="115"/>
      <c r="B28" s="6" t="s">
        <v>6</v>
      </c>
      <c r="C28" s="110">
        <f>(C26/(E27+(60*C27)))*3.6</f>
        <v>11.612903225806452</v>
      </c>
      <c r="D28" s="111"/>
      <c r="E28" s="112"/>
      <c r="F28" s="110">
        <f t="shared" ref="F28" si="24">(F26/(H27+(60*F27)))*3.6</f>
        <v>11.612903225806452</v>
      </c>
      <c r="G28" s="111"/>
      <c r="H28" s="112"/>
      <c r="I28" s="110">
        <f t="shared" ref="I28" si="25">(I26/(K27+(60*I27)))*3.6</f>
        <v>11.25</v>
      </c>
      <c r="J28" s="111"/>
      <c r="K28" s="112"/>
      <c r="L28" s="110" t="e">
        <f t="shared" ref="L28" si="26">(L26/(N27+(60*L27)))*3.6</f>
        <v>#DIV/0!</v>
      </c>
      <c r="M28" s="111"/>
      <c r="N28" s="112"/>
      <c r="O28" s="110" t="e">
        <f t="shared" ref="O28" si="27">(O26/(Q27+(60*O27)))*3.6</f>
        <v>#DIV/0!</v>
      </c>
      <c r="P28" s="111"/>
      <c r="Q28" s="112"/>
    </row>
    <row r="29" spans="1:17" ht="15.75" thickBot="1">
      <c r="A29" s="116"/>
      <c r="B29" s="5" t="s">
        <v>5</v>
      </c>
      <c r="C29" s="107">
        <f>C28/$H$1</f>
        <v>0.86021505376344087</v>
      </c>
      <c r="D29" s="108"/>
      <c r="E29" s="109"/>
      <c r="F29" s="107">
        <f t="shared" ref="F29" si="28">F28/$H$1</f>
        <v>0.86021505376344087</v>
      </c>
      <c r="G29" s="108"/>
      <c r="H29" s="109"/>
      <c r="I29" s="107">
        <f t="shared" ref="I29" si="29">I28/$H$1</f>
        <v>0.83333333333333337</v>
      </c>
      <c r="J29" s="108"/>
      <c r="K29" s="109"/>
      <c r="L29" s="107"/>
      <c r="M29" s="108"/>
      <c r="N29" s="109"/>
      <c r="O29" s="107"/>
      <c r="P29" s="108"/>
      <c r="Q29" s="109"/>
    </row>
    <row r="30" spans="1:17" ht="15.75" thickBot="1"/>
    <row r="31" spans="1:17" ht="15.75" thickBot="1">
      <c r="A31" s="113">
        <v>1</v>
      </c>
      <c r="B31" s="3" t="s">
        <v>3</v>
      </c>
      <c r="C31" s="58">
        <v>100</v>
      </c>
      <c r="D31" s="59"/>
      <c r="E31" s="60"/>
      <c r="F31" s="58">
        <v>100</v>
      </c>
      <c r="G31" s="59"/>
      <c r="H31" s="60"/>
      <c r="I31" s="58">
        <v>100</v>
      </c>
      <c r="J31" s="59"/>
      <c r="K31" s="60"/>
      <c r="L31" s="58">
        <v>100</v>
      </c>
      <c r="M31" s="59"/>
      <c r="N31" s="60"/>
      <c r="O31" s="58">
        <v>100</v>
      </c>
      <c r="P31" s="59"/>
      <c r="Q31" s="60"/>
    </row>
    <row r="32" spans="1:17">
      <c r="A32" s="114"/>
      <c r="B32" s="4" t="s">
        <v>4</v>
      </c>
      <c r="C32" s="7">
        <v>0</v>
      </c>
      <c r="D32" s="8" t="s">
        <v>7</v>
      </c>
      <c r="E32" s="9" t="s">
        <v>48</v>
      </c>
      <c r="F32" s="7">
        <v>0</v>
      </c>
      <c r="G32" s="8" t="s">
        <v>7</v>
      </c>
      <c r="H32" s="9" t="s">
        <v>42</v>
      </c>
      <c r="I32" s="7">
        <v>0</v>
      </c>
      <c r="J32" s="8" t="s">
        <v>7</v>
      </c>
      <c r="K32" s="9" t="s">
        <v>42</v>
      </c>
      <c r="L32" s="7">
        <v>0</v>
      </c>
      <c r="M32" s="8" t="s">
        <v>7</v>
      </c>
      <c r="N32" s="9"/>
      <c r="O32" s="7">
        <v>0</v>
      </c>
      <c r="P32" s="8" t="s">
        <v>7</v>
      </c>
      <c r="Q32" s="9"/>
    </row>
    <row r="33" spans="1:17">
      <c r="A33" s="115"/>
      <c r="B33" s="6" t="s">
        <v>6</v>
      </c>
      <c r="C33" s="110">
        <f>(C31/(E32+(60*C32)))*3.6</f>
        <v>13.846153846153847</v>
      </c>
      <c r="D33" s="111"/>
      <c r="E33" s="112"/>
      <c r="F33" s="110">
        <f t="shared" ref="F33" si="30">(F31/(H32+(60*F32)))*3.6</f>
        <v>13.333333333333334</v>
      </c>
      <c r="G33" s="111"/>
      <c r="H33" s="112"/>
      <c r="I33" s="110">
        <f t="shared" ref="I33" si="31">(I31/(K32+(60*I32)))*3.6</f>
        <v>13.333333333333334</v>
      </c>
      <c r="J33" s="111"/>
      <c r="K33" s="112"/>
      <c r="L33" s="110" t="e">
        <f t="shared" ref="L33" si="32">(L31/(N32+(60*L32)))*3.6</f>
        <v>#DIV/0!</v>
      </c>
      <c r="M33" s="111"/>
      <c r="N33" s="112"/>
      <c r="O33" s="110" t="e">
        <f t="shared" ref="O33" si="33">(O31/(Q32+(60*O32)))*3.6</f>
        <v>#DIV/0!</v>
      </c>
      <c r="P33" s="111"/>
      <c r="Q33" s="112"/>
    </row>
    <row r="34" spans="1:17" ht="15.75" thickBot="1">
      <c r="A34" s="116"/>
      <c r="B34" s="5" t="s">
        <v>5</v>
      </c>
      <c r="C34" s="107">
        <f>C33/$H$1</f>
        <v>1.0256410256410258</v>
      </c>
      <c r="D34" s="108"/>
      <c r="E34" s="109"/>
      <c r="F34" s="107">
        <f t="shared" ref="F34" si="34">F33/$H$1</f>
        <v>0.98765432098765438</v>
      </c>
      <c r="G34" s="108"/>
      <c r="H34" s="109"/>
      <c r="I34" s="107">
        <f t="shared" ref="I34" si="35">I33/$H$1</f>
        <v>0.98765432098765438</v>
      </c>
      <c r="J34" s="108"/>
      <c r="K34" s="109"/>
      <c r="L34" s="107"/>
      <c r="M34" s="108"/>
      <c r="N34" s="109"/>
      <c r="O34" s="107"/>
      <c r="P34" s="108"/>
      <c r="Q34" s="109"/>
    </row>
    <row r="35" spans="1:17" ht="15.75" thickBot="1"/>
    <row r="36" spans="1:17" ht="19.5" thickBot="1">
      <c r="B36" s="16" t="s">
        <v>4</v>
      </c>
      <c r="C36" s="17">
        <v>6</v>
      </c>
      <c r="D36" s="18" t="s">
        <v>7</v>
      </c>
      <c r="E36" s="19" t="s">
        <v>9</v>
      </c>
      <c r="I36" s="128" t="s">
        <v>70</v>
      </c>
      <c r="J36" s="129"/>
      <c r="K36" s="129"/>
      <c r="L36" s="51">
        <v>11.5</v>
      </c>
      <c r="M36" s="51"/>
      <c r="N36" s="52"/>
    </row>
    <row r="37" spans="1:17" ht="19.5" thickBot="1">
      <c r="B37" s="15" t="s">
        <v>3</v>
      </c>
      <c r="C37" s="38">
        <v>1230</v>
      </c>
      <c r="D37" s="39"/>
      <c r="E37" s="40"/>
      <c r="I37" s="117" t="s">
        <v>71</v>
      </c>
      <c r="J37" s="118"/>
      <c r="K37" s="118"/>
      <c r="L37" s="55">
        <f>ABS(C38-L36)</f>
        <v>0.79999999999999893</v>
      </c>
      <c r="M37" s="55"/>
      <c r="N37" s="56"/>
    </row>
    <row r="38" spans="1:17" ht="18.75">
      <c r="B38" s="13" t="s">
        <v>6</v>
      </c>
      <c r="C38" s="41">
        <f>(C37/(E36+(C36*60)))*3.6</f>
        <v>12.299999999999999</v>
      </c>
      <c r="D38" s="42"/>
      <c r="E38" s="43"/>
    </row>
    <row r="39" spans="1:17" ht="19.5" thickBot="1">
      <c r="B39" s="14" t="s">
        <v>5</v>
      </c>
      <c r="C39" s="44">
        <f>C38/$H$1</f>
        <v>0.91111111111111098</v>
      </c>
      <c r="D39" s="45"/>
      <c r="E39" s="46"/>
    </row>
    <row r="42" spans="1:17" ht="15.75" thickBot="1">
      <c r="A42" s="2">
        <v>41611</v>
      </c>
    </row>
    <row r="43" spans="1:17" ht="19.5" thickBot="1">
      <c r="B43" s="16" t="s">
        <v>4</v>
      </c>
      <c r="C43" s="17">
        <v>6</v>
      </c>
      <c r="D43" s="18" t="s">
        <v>7</v>
      </c>
      <c r="E43" s="19" t="s">
        <v>9</v>
      </c>
      <c r="I43" s="128" t="s">
        <v>70</v>
      </c>
      <c r="J43" s="129"/>
      <c r="K43" s="129"/>
      <c r="L43" s="51">
        <v>11</v>
      </c>
      <c r="M43" s="51"/>
      <c r="N43" s="52"/>
    </row>
    <row r="44" spans="1:17" ht="19.5" thickBot="1">
      <c r="B44" s="15" t="s">
        <v>3</v>
      </c>
      <c r="C44" s="38">
        <v>1150</v>
      </c>
      <c r="D44" s="39"/>
      <c r="E44" s="40"/>
      <c r="I44" s="117" t="s">
        <v>71</v>
      </c>
      <c r="J44" s="118"/>
      <c r="K44" s="118"/>
      <c r="L44" s="55">
        <f>ABS(C45-L43)</f>
        <v>0.50000000000000178</v>
      </c>
      <c r="M44" s="55"/>
      <c r="N44" s="56"/>
    </row>
    <row r="45" spans="1:17" ht="18.75">
      <c r="B45" s="13" t="s">
        <v>6</v>
      </c>
      <c r="C45" s="41">
        <f>(C44/(E43+(C43*60)))*3.6</f>
        <v>11.500000000000002</v>
      </c>
      <c r="D45" s="42"/>
      <c r="E45" s="43"/>
    </row>
    <row r="46" spans="1:17" ht="19.5" thickBot="1">
      <c r="B46" s="14" t="s">
        <v>5</v>
      </c>
      <c r="C46" s="44">
        <f>C45/$H$1</f>
        <v>0.85185185185185197</v>
      </c>
      <c r="D46" s="45"/>
      <c r="E46" s="46"/>
    </row>
    <row r="47" spans="1:17" ht="15.75" thickBot="1"/>
    <row r="48" spans="1:17" ht="19.5" thickBot="1">
      <c r="B48" s="16" t="s">
        <v>4</v>
      </c>
      <c r="C48" s="17">
        <v>2</v>
      </c>
      <c r="D48" s="18" t="s">
        <v>7</v>
      </c>
      <c r="E48" s="19" t="s">
        <v>9</v>
      </c>
      <c r="I48" s="128" t="s">
        <v>70</v>
      </c>
      <c r="J48" s="129"/>
      <c r="K48" s="129"/>
      <c r="L48" s="51">
        <v>13</v>
      </c>
      <c r="M48" s="51"/>
      <c r="N48" s="52"/>
    </row>
    <row r="49" spans="1:14" ht="19.5" thickBot="1">
      <c r="B49" s="15" t="s">
        <v>3</v>
      </c>
      <c r="C49" s="38">
        <v>470</v>
      </c>
      <c r="D49" s="39"/>
      <c r="E49" s="40"/>
      <c r="I49" s="117" t="s">
        <v>71</v>
      </c>
      <c r="J49" s="118"/>
      <c r="K49" s="118"/>
      <c r="L49" s="55">
        <f>ABS(C50-L48)</f>
        <v>1.0999999999999996</v>
      </c>
      <c r="M49" s="55"/>
      <c r="N49" s="56"/>
    </row>
    <row r="50" spans="1:14" ht="18.75">
      <c r="B50" s="13" t="s">
        <v>6</v>
      </c>
      <c r="C50" s="41">
        <f>(C49/(E48+(C48*60)))*3.6</f>
        <v>14.1</v>
      </c>
      <c r="D50" s="42"/>
      <c r="E50" s="43"/>
    </row>
    <row r="51" spans="1:14" ht="19.5" thickBot="1">
      <c r="B51" s="14" t="s">
        <v>5</v>
      </c>
      <c r="C51" s="44">
        <f>C50/$H$1</f>
        <v>1.0444444444444445</v>
      </c>
      <c r="D51" s="45"/>
      <c r="E51" s="46"/>
    </row>
    <row r="52" spans="1:14" ht="15.75" thickBot="1"/>
    <row r="53" spans="1:14" ht="30">
      <c r="B53" s="21" t="s">
        <v>87</v>
      </c>
      <c r="C53" s="130">
        <f>(C46+C51)/2</f>
        <v>0.94814814814814818</v>
      </c>
      <c r="D53" s="130"/>
      <c r="E53" s="131"/>
      <c r="F53" s="132"/>
      <c r="G53" s="51"/>
      <c r="H53" s="133"/>
      <c r="I53" s="136" t="s">
        <v>89</v>
      </c>
      <c r="J53" s="137"/>
      <c r="K53" s="137"/>
      <c r="L53" s="119">
        <f>(L44+L49)/2</f>
        <v>0.80000000000000071</v>
      </c>
      <c r="M53" s="119"/>
      <c r="N53" s="120"/>
    </row>
    <row r="54" spans="1:14" ht="16.5" thickBot="1">
      <c r="B54" s="22" t="s">
        <v>88</v>
      </c>
      <c r="C54" s="121">
        <v>6</v>
      </c>
      <c r="D54" s="122"/>
      <c r="E54" s="123"/>
      <c r="F54" s="134"/>
      <c r="G54" s="125"/>
      <c r="H54" s="135"/>
      <c r="I54" s="124" t="s">
        <v>88</v>
      </c>
      <c r="J54" s="125"/>
      <c r="K54" s="125"/>
      <c r="L54" s="126">
        <v>5</v>
      </c>
      <c r="M54" s="126"/>
      <c r="N54" s="127"/>
    </row>
    <row r="57" spans="1:14" ht="15.75" thickBot="1">
      <c r="A57" s="2">
        <v>41613</v>
      </c>
      <c r="B57" t="s">
        <v>51</v>
      </c>
    </row>
    <row r="58" spans="1:14" ht="19.5" thickBot="1">
      <c r="B58" s="16" t="s">
        <v>4</v>
      </c>
      <c r="C58" s="17">
        <v>2</v>
      </c>
      <c r="D58" s="18" t="s">
        <v>7</v>
      </c>
      <c r="E58" s="19" t="s">
        <v>9</v>
      </c>
      <c r="I58" s="128" t="s">
        <v>70</v>
      </c>
      <c r="J58" s="129"/>
      <c r="K58" s="129"/>
      <c r="L58" s="51"/>
      <c r="M58" s="51"/>
      <c r="N58" s="52"/>
    </row>
    <row r="59" spans="1:14" ht="19.5" thickBot="1">
      <c r="B59" s="15" t="s">
        <v>3</v>
      </c>
      <c r="C59" s="38"/>
      <c r="D59" s="39"/>
      <c r="E59" s="40"/>
      <c r="I59" s="117" t="s">
        <v>71</v>
      </c>
      <c r="J59" s="118"/>
      <c r="K59" s="118"/>
      <c r="L59" s="55">
        <f>ABS(C60-L58)</f>
        <v>0</v>
      </c>
      <c r="M59" s="55"/>
      <c r="N59" s="56"/>
    </row>
    <row r="60" spans="1:14" ht="18.75">
      <c r="B60" s="13" t="s">
        <v>6</v>
      </c>
      <c r="C60" s="41">
        <f>(C59/(E58+(C58*60)))*3.6</f>
        <v>0</v>
      </c>
      <c r="D60" s="42"/>
      <c r="E60" s="43"/>
    </row>
    <row r="61" spans="1:14" ht="19.5" thickBot="1">
      <c r="B61" s="14" t="s">
        <v>5</v>
      </c>
      <c r="C61" s="44">
        <f>C60/$H$1</f>
        <v>0</v>
      </c>
      <c r="D61" s="45"/>
      <c r="E61" s="46"/>
    </row>
    <row r="65" spans="1:30" ht="15.75" thickBot="1">
      <c r="A65" s="2">
        <v>41618</v>
      </c>
    </row>
    <row r="66" spans="1:30" ht="15.75" thickBot="1">
      <c r="R66" s="25" t="s">
        <v>95</v>
      </c>
      <c r="S66" s="139"/>
      <c r="T66" s="140"/>
      <c r="U66" s="140"/>
      <c r="V66" s="141"/>
      <c r="W66" s="140" t="s">
        <v>96</v>
      </c>
      <c r="X66" s="140"/>
      <c r="Y66" s="140"/>
      <c r="Z66" s="139"/>
      <c r="AA66" s="142"/>
      <c r="AB66" s="140"/>
      <c r="AC66" s="140"/>
      <c r="AD66" s="141"/>
    </row>
    <row r="67" spans="1:30" ht="15.75" thickBot="1">
      <c r="S67" s="26"/>
      <c r="T67" s="26"/>
      <c r="U67" s="27"/>
      <c r="Z67" s="26"/>
      <c r="AA67" s="26"/>
      <c r="AB67" s="26"/>
    </row>
    <row r="68" spans="1:30" ht="15.75">
      <c r="R68" s="143" t="s">
        <v>97</v>
      </c>
      <c r="S68" s="145" t="s">
        <v>98</v>
      </c>
      <c r="T68" s="143" t="s">
        <v>99</v>
      </c>
      <c r="U68" s="147" t="s">
        <v>70</v>
      </c>
      <c r="V68" s="148"/>
      <c r="W68" s="149"/>
      <c r="X68" s="150"/>
      <c r="Y68" s="150"/>
      <c r="Z68" s="150"/>
      <c r="AA68" s="150"/>
      <c r="AB68" s="151"/>
      <c r="AC68" s="152" t="s">
        <v>100</v>
      </c>
      <c r="AD68" s="153"/>
    </row>
    <row r="69" spans="1:30" ht="15.75" customHeight="1" thickBot="1">
      <c r="R69" s="144"/>
      <c r="S69" s="146"/>
      <c r="T69" s="144"/>
      <c r="U69" s="28" t="s">
        <v>5</v>
      </c>
      <c r="V69" s="29" t="s">
        <v>6</v>
      </c>
      <c r="W69" s="154" t="s">
        <v>4</v>
      </c>
      <c r="X69" s="155"/>
      <c r="Y69" s="156"/>
      <c r="Z69" s="30" t="s">
        <v>6</v>
      </c>
      <c r="AA69" s="157" t="s">
        <v>5</v>
      </c>
      <c r="AB69" s="158"/>
      <c r="AC69" s="159" t="s">
        <v>101</v>
      </c>
      <c r="AD69" s="160"/>
    </row>
    <row r="70" spans="1:30">
      <c r="R70" s="98">
        <v>1</v>
      </c>
      <c r="S70" s="99">
        <v>900</v>
      </c>
      <c r="T70" s="31" t="s">
        <v>102</v>
      </c>
      <c r="U70" s="73">
        <f>(V70/$H$1)</f>
        <v>0.85185185185185186</v>
      </c>
      <c r="V70" s="101">
        <v>11.5</v>
      </c>
      <c r="W70" s="102">
        <v>4</v>
      </c>
      <c r="X70" s="103" t="s">
        <v>7</v>
      </c>
      <c r="Y70" s="104" t="s">
        <v>23</v>
      </c>
      <c r="Z70" s="95">
        <f>(S70/((W70*60)+Y70))*3.6</f>
        <v>11.824817518248176</v>
      </c>
      <c r="AA70" s="105">
        <f>(Z70/$H$1)*100</f>
        <v>87.591240875912419</v>
      </c>
      <c r="AB70" s="106"/>
      <c r="AC70" s="161">
        <f>ABS(Z70-V70)</f>
        <v>0.32481751824817628</v>
      </c>
      <c r="AD70" s="162"/>
    </row>
    <row r="71" spans="1:30">
      <c r="R71" s="69"/>
      <c r="S71" s="100"/>
      <c r="T71" s="32" t="s">
        <v>148</v>
      </c>
      <c r="U71" s="74"/>
      <c r="V71" s="75"/>
      <c r="W71" s="77"/>
      <c r="X71" s="79"/>
      <c r="Y71" s="81"/>
      <c r="Z71" s="95"/>
      <c r="AA71" s="96"/>
      <c r="AB71" s="97"/>
      <c r="AC71" s="61"/>
      <c r="AD71" s="62"/>
    </row>
    <row r="72" spans="1:30" ht="15" customHeight="1">
      <c r="R72" s="69">
        <v>2</v>
      </c>
      <c r="S72" s="71">
        <v>400</v>
      </c>
      <c r="T72" s="32" t="s">
        <v>149</v>
      </c>
      <c r="U72" s="73">
        <f t="shared" ref="U72" si="36">(V72/$H$1)</f>
        <v>1.1037037037037036</v>
      </c>
      <c r="V72" s="75">
        <v>14.9</v>
      </c>
      <c r="W72" s="89">
        <v>1</v>
      </c>
      <c r="X72" s="91" t="s">
        <v>7</v>
      </c>
      <c r="Y72" s="93" t="s">
        <v>153</v>
      </c>
      <c r="Z72" s="95">
        <f>(S72/((W72*60)+Y72))*3.6</f>
        <v>12.203389830508474</v>
      </c>
      <c r="AA72" s="85">
        <f t="shared" ref="AA72" si="37">(Z72/$H$1)*100</f>
        <v>90.395480225988706</v>
      </c>
      <c r="AB72" s="86"/>
      <c r="AC72" s="61">
        <f>ABS(Z72-V72)</f>
        <v>2.6966101694915263</v>
      </c>
      <c r="AD72" s="62"/>
    </row>
    <row r="73" spans="1:30" ht="15" customHeight="1">
      <c r="R73" s="69"/>
      <c r="S73" s="100"/>
      <c r="T73" s="32" t="s">
        <v>150</v>
      </c>
      <c r="U73" s="74"/>
      <c r="V73" s="75"/>
      <c r="W73" s="90"/>
      <c r="X73" s="92"/>
      <c r="Y73" s="94"/>
      <c r="Z73" s="95"/>
      <c r="AA73" s="96"/>
      <c r="AB73" s="97"/>
      <c r="AC73" s="61"/>
      <c r="AD73" s="62"/>
    </row>
    <row r="74" spans="1:30" ht="15" customHeight="1">
      <c r="R74" s="69">
        <v>3</v>
      </c>
      <c r="S74" s="71">
        <v>700</v>
      </c>
      <c r="T74" s="32" t="s">
        <v>151</v>
      </c>
      <c r="U74" s="73">
        <f t="shared" ref="U74" si="38">(V74/$H$1)</f>
        <v>0.90370370370370368</v>
      </c>
      <c r="V74" s="75">
        <v>12.2</v>
      </c>
      <c r="W74" s="77">
        <v>3</v>
      </c>
      <c r="X74" s="79" t="s">
        <v>7</v>
      </c>
      <c r="Y74" s="81" t="s">
        <v>34</v>
      </c>
      <c r="Z74" s="83">
        <f>(S74/((W74*60)+Y74))*3.6</f>
        <v>12</v>
      </c>
      <c r="AA74" s="85">
        <f t="shared" ref="AA74" si="39">(Z74/$H$1)*100</f>
        <v>88.888888888888886</v>
      </c>
      <c r="AB74" s="86"/>
      <c r="AC74" s="61">
        <f>ABS(Z74-V74)</f>
        <v>0.19999999999999929</v>
      </c>
      <c r="AD74" s="62"/>
    </row>
    <row r="75" spans="1:30" ht="15.75" customHeight="1" thickBot="1">
      <c r="R75" s="70"/>
      <c r="S75" s="72"/>
      <c r="T75" s="33" t="s">
        <v>152</v>
      </c>
      <c r="U75" s="74"/>
      <c r="V75" s="76"/>
      <c r="W75" s="78"/>
      <c r="X75" s="80"/>
      <c r="Y75" s="82"/>
      <c r="Z75" s="84"/>
      <c r="AA75" s="87"/>
      <c r="AB75" s="88"/>
      <c r="AC75" s="63"/>
      <c r="AD75" s="64"/>
    </row>
    <row r="76" spans="1:30" ht="26.25">
      <c r="Z76" s="34" t="s">
        <v>103</v>
      </c>
      <c r="AA76" s="65">
        <f>AVERAGE(AA70:AA75)</f>
        <v>88.958536663596689</v>
      </c>
      <c r="AB76" s="66"/>
      <c r="AC76" s="67">
        <f>AVERAGE(AC70:AC75)</f>
        <v>1.0738092292465673</v>
      </c>
      <c r="AD76" s="68"/>
    </row>
    <row r="77" spans="1:30">
      <c r="Z77" s="35" t="s">
        <v>105</v>
      </c>
      <c r="AA77" s="138">
        <v>4</v>
      </c>
      <c r="AB77" s="138"/>
      <c r="AC77" s="138">
        <v>1.5</v>
      </c>
      <c r="AD77" s="138"/>
    </row>
    <row r="80" spans="1:30" ht="15.75" thickBot="1">
      <c r="A80" s="2">
        <v>41646</v>
      </c>
    </row>
    <row r="81" spans="1:14" ht="19.5" thickBot="1">
      <c r="B81" s="16" t="s">
        <v>4</v>
      </c>
      <c r="C81" s="17">
        <v>3</v>
      </c>
      <c r="D81" s="18" t="s">
        <v>7</v>
      </c>
      <c r="E81" s="19" t="s">
        <v>183</v>
      </c>
      <c r="I81" s="58" t="s">
        <v>4</v>
      </c>
      <c r="J81" s="59" t="s">
        <v>4</v>
      </c>
      <c r="K81" s="60" t="s">
        <v>4</v>
      </c>
      <c r="L81" s="18">
        <v>2</v>
      </c>
      <c r="M81" s="18" t="s">
        <v>7</v>
      </c>
      <c r="N81" s="19" t="s">
        <v>22</v>
      </c>
    </row>
    <row r="82" spans="1:14" ht="18.75">
      <c r="B82" s="15" t="s">
        <v>3</v>
      </c>
      <c r="C82" s="38">
        <v>750</v>
      </c>
      <c r="D82" s="39"/>
      <c r="E82" s="40"/>
      <c r="I82" s="38" t="s">
        <v>3</v>
      </c>
      <c r="J82" s="39" t="s">
        <v>3</v>
      </c>
      <c r="K82" s="40" t="s">
        <v>3</v>
      </c>
      <c r="L82" s="53">
        <v>600</v>
      </c>
      <c r="M82" s="39"/>
      <c r="N82" s="40"/>
    </row>
    <row r="83" spans="1:14" ht="18.75">
      <c r="A83" s="179"/>
      <c r="B83" s="175" t="s">
        <v>6</v>
      </c>
      <c r="C83" s="176">
        <f>(C82/(E81+(C81*60)))*3.6</f>
        <v>13.636363636363637</v>
      </c>
      <c r="D83" s="177"/>
      <c r="E83" s="178"/>
      <c r="F83" s="179"/>
      <c r="G83" s="179"/>
      <c r="H83" s="179"/>
      <c r="I83" s="110" t="s">
        <v>6</v>
      </c>
      <c r="J83" s="111" t="s">
        <v>6</v>
      </c>
      <c r="K83" s="112" t="s">
        <v>6</v>
      </c>
      <c r="L83" s="180">
        <f>(L82/(N81+(L81*60)))*3.6</f>
        <v>13.846153846153847</v>
      </c>
      <c r="M83" s="177"/>
      <c r="N83" s="178"/>
    </row>
    <row r="84" spans="1:14" ht="19.5" thickBot="1">
      <c r="B84" s="14" t="s">
        <v>5</v>
      </c>
      <c r="C84" s="44">
        <f>C83/$H$1</f>
        <v>1.0101010101010102</v>
      </c>
      <c r="D84" s="45"/>
      <c r="E84" s="46"/>
      <c r="I84" s="54" t="s">
        <v>5</v>
      </c>
      <c r="J84" s="55" t="s">
        <v>5</v>
      </c>
      <c r="K84" s="56" t="s">
        <v>5</v>
      </c>
      <c r="L84" s="57">
        <f>L83/$H$1</f>
        <v>1.0256410256410258</v>
      </c>
      <c r="M84" s="45"/>
      <c r="N84" s="46"/>
    </row>
    <row r="85" spans="1:14" ht="15.75" thickBot="1"/>
    <row r="86" spans="1:14" ht="19.5" thickBot="1">
      <c r="B86" s="16" t="s">
        <v>4</v>
      </c>
      <c r="C86" s="17">
        <v>1</v>
      </c>
      <c r="D86" s="18" t="s">
        <v>7</v>
      </c>
      <c r="E86" s="19" t="s">
        <v>181</v>
      </c>
      <c r="I86" s="47" t="s">
        <v>4</v>
      </c>
      <c r="J86" s="48" t="s">
        <v>4</v>
      </c>
      <c r="K86" s="49" t="s">
        <v>4</v>
      </c>
      <c r="L86" s="18">
        <v>3</v>
      </c>
      <c r="M86" s="18" t="s">
        <v>7</v>
      </c>
      <c r="N86" s="19" t="s">
        <v>58</v>
      </c>
    </row>
    <row r="87" spans="1:14" ht="18.75">
      <c r="B87" s="15" t="s">
        <v>3</v>
      </c>
      <c r="C87" s="38">
        <v>450</v>
      </c>
      <c r="D87" s="39"/>
      <c r="E87" s="40"/>
      <c r="I87" s="50" t="s">
        <v>3</v>
      </c>
      <c r="J87" s="51" t="s">
        <v>3</v>
      </c>
      <c r="K87" s="52" t="s">
        <v>3</v>
      </c>
      <c r="L87" s="53">
        <v>600</v>
      </c>
      <c r="M87" s="39"/>
      <c r="N87" s="40"/>
    </row>
    <row r="88" spans="1:14" ht="18.75">
      <c r="A88" s="179"/>
      <c r="B88" s="175" t="s">
        <v>6</v>
      </c>
      <c r="C88" s="176">
        <f>(C87/(E86+(C86*60)))*3.6</f>
        <v>14.594594594594597</v>
      </c>
      <c r="D88" s="177"/>
      <c r="E88" s="178"/>
      <c r="F88" s="179"/>
      <c r="G88" s="179"/>
      <c r="H88" s="179"/>
      <c r="I88" s="110" t="s">
        <v>6</v>
      </c>
      <c r="J88" s="111" t="s">
        <v>6</v>
      </c>
      <c r="K88" s="112" t="s">
        <v>6</v>
      </c>
      <c r="L88" s="180">
        <f>(L87/(N86+(L86*60)))*3.6</f>
        <v>9.8181818181818183</v>
      </c>
      <c r="M88" s="177"/>
      <c r="N88" s="178"/>
    </row>
    <row r="89" spans="1:14" ht="19.5" thickBot="1">
      <c r="B89" s="14" t="s">
        <v>5</v>
      </c>
      <c r="C89" s="44">
        <f>C88/$H$1</f>
        <v>1.0810810810810811</v>
      </c>
      <c r="D89" s="45"/>
      <c r="E89" s="46"/>
      <c r="I89" s="54" t="s">
        <v>5</v>
      </c>
      <c r="J89" s="55" t="s">
        <v>5</v>
      </c>
      <c r="K89" s="56" t="s">
        <v>5</v>
      </c>
      <c r="L89" s="57">
        <f>L88/$H$1</f>
        <v>0.72727272727272729</v>
      </c>
      <c r="M89" s="45"/>
      <c r="N89" s="46"/>
    </row>
    <row r="90" spans="1:14" ht="15.75" thickBot="1"/>
    <row r="91" spans="1:14" ht="19.5" thickBot="1">
      <c r="B91" s="16" t="s">
        <v>4</v>
      </c>
      <c r="C91" s="17">
        <v>3</v>
      </c>
      <c r="D91" s="18" t="s">
        <v>7</v>
      </c>
      <c r="E91" s="19" t="s">
        <v>188</v>
      </c>
    </row>
    <row r="92" spans="1:14" ht="18.75">
      <c r="B92" s="15" t="s">
        <v>3</v>
      </c>
      <c r="C92" s="38">
        <v>750</v>
      </c>
      <c r="D92" s="39"/>
      <c r="E92" s="40"/>
    </row>
    <row r="93" spans="1:14" ht="18.75">
      <c r="A93" s="179"/>
      <c r="B93" s="175" t="s">
        <v>6</v>
      </c>
      <c r="C93" s="176">
        <f>(C92/(E91+(C91*60)))*3.6</f>
        <v>13.432835820895523</v>
      </c>
      <c r="D93" s="177"/>
      <c r="E93" s="178"/>
      <c r="F93" s="179"/>
      <c r="G93" s="179"/>
      <c r="H93" s="179"/>
      <c r="I93" s="179"/>
      <c r="J93" s="179"/>
      <c r="K93" s="179"/>
      <c r="L93" s="179"/>
      <c r="M93" s="179"/>
      <c r="N93" s="179"/>
    </row>
    <row r="94" spans="1:14" ht="19.5" thickBot="1">
      <c r="B94" s="14" t="s">
        <v>5</v>
      </c>
      <c r="C94" s="44">
        <f>C93/$H$1</f>
        <v>0.99502487562189057</v>
      </c>
      <c r="D94" s="45"/>
      <c r="E94" s="46"/>
    </row>
  </sheetData>
  <mergeCells count="187">
    <mergeCell ref="AA77:AB77"/>
    <mergeCell ref="AC77:AD77"/>
    <mergeCell ref="I58:K58"/>
    <mergeCell ref="L58:N58"/>
    <mergeCell ref="C59:E59"/>
    <mergeCell ref="I59:K59"/>
    <mergeCell ref="L59:N59"/>
    <mergeCell ref="C60:E60"/>
    <mergeCell ref="C61:E61"/>
    <mergeCell ref="S66:V66"/>
    <mergeCell ref="W66:Z66"/>
    <mergeCell ref="AA66:AD66"/>
    <mergeCell ref="R68:R69"/>
    <mergeCell ref="S68:S69"/>
    <mergeCell ref="T68:T69"/>
    <mergeCell ref="U68:V68"/>
    <mergeCell ref="W68:AB68"/>
    <mergeCell ref="AC68:AD68"/>
    <mergeCell ref="W69:Y69"/>
    <mergeCell ref="AA69:AB69"/>
    <mergeCell ref="AC69:AD69"/>
    <mergeCell ref="AC70:AD71"/>
    <mergeCell ref="R72:R73"/>
    <mergeCell ref="S72:S73"/>
    <mergeCell ref="L53:N53"/>
    <mergeCell ref="C54:E54"/>
    <mergeCell ref="I54:K54"/>
    <mergeCell ref="L54:N54"/>
    <mergeCell ref="C39:E39"/>
    <mergeCell ref="I36:K36"/>
    <mergeCell ref="L36:N36"/>
    <mergeCell ref="I37:K37"/>
    <mergeCell ref="L37:N37"/>
    <mergeCell ref="C50:E50"/>
    <mergeCell ref="C51:E51"/>
    <mergeCell ref="C53:E53"/>
    <mergeCell ref="F53:H54"/>
    <mergeCell ref="I53:K53"/>
    <mergeCell ref="C46:E46"/>
    <mergeCell ref="I48:K48"/>
    <mergeCell ref="L48:N48"/>
    <mergeCell ref="C49:E49"/>
    <mergeCell ref="I49:K49"/>
    <mergeCell ref="L49:N49"/>
    <mergeCell ref="C45:E45"/>
    <mergeCell ref="I43:K43"/>
    <mergeCell ref="L43:N43"/>
    <mergeCell ref="C44:E44"/>
    <mergeCell ref="A31:A34"/>
    <mergeCell ref="C31:E31"/>
    <mergeCell ref="F31:H31"/>
    <mergeCell ref="I31:K31"/>
    <mergeCell ref="L31:N31"/>
    <mergeCell ref="O31:Q31"/>
    <mergeCell ref="C33:E33"/>
    <mergeCell ref="F33:H33"/>
    <mergeCell ref="I33:K33"/>
    <mergeCell ref="L33:N33"/>
    <mergeCell ref="O33:Q33"/>
    <mergeCell ref="C34:E34"/>
    <mergeCell ref="F34:H34"/>
    <mergeCell ref="I34:K34"/>
    <mergeCell ref="L34:N34"/>
    <mergeCell ref="O34:Q34"/>
    <mergeCell ref="I44:K44"/>
    <mergeCell ref="L44:N44"/>
    <mergeCell ref="C37:E37"/>
    <mergeCell ref="C38:E38"/>
    <mergeCell ref="O26:Q26"/>
    <mergeCell ref="C28:E28"/>
    <mergeCell ref="F28:H28"/>
    <mergeCell ref="I28:K28"/>
    <mergeCell ref="L28:N28"/>
    <mergeCell ref="O28:Q28"/>
    <mergeCell ref="O29:Q29"/>
    <mergeCell ref="A26:A29"/>
    <mergeCell ref="C26:E26"/>
    <mergeCell ref="F26:H26"/>
    <mergeCell ref="I26:K26"/>
    <mergeCell ref="L26:N26"/>
    <mergeCell ref="C29:E29"/>
    <mergeCell ref="F29:H29"/>
    <mergeCell ref="I29:K29"/>
    <mergeCell ref="L29:N29"/>
    <mergeCell ref="C20:E20"/>
    <mergeCell ref="C21:E21"/>
    <mergeCell ref="C22:E22"/>
    <mergeCell ref="O16:Q16"/>
    <mergeCell ref="C17:E17"/>
    <mergeCell ref="F17:H17"/>
    <mergeCell ref="I17:K17"/>
    <mergeCell ref="L17:N17"/>
    <mergeCell ref="O17:Q17"/>
    <mergeCell ref="A14:A17"/>
    <mergeCell ref="C14:E14"/>
    <mergeCell ref="F14:H14"/>
    <mergeCell ref="I14:K14"/>
    <mergeCell ref="L14:N14"/>
    <mergeCell ref="O12:Q12"/>
    <mergeCell ref="O14:Q14"/>
    <mergeCell ref="C16:E16"/>
    <mergeCell ref="F16:H16"/>
    <mergeCell ref="I16:K16"/>
    <mergeCell ref="L16:N16"/>
    <mergeCell ref="A9:A12"/>
    <mergeCell ref="C9:E9"/>
    <mergeCell ref="F9:H9"/>
    <mergeCell ref="I9:K9"/>
    <mergeCell ref="L9:N9"/>
    <mergeCell ref="C12:E12"/>
    <mergeCell ref="F12:H12"/>
    <mergeCell ref="I12:K12"/>
    <mergeCell ref="L12:N12"/>
    <mergeCell ref="O7:Q7"/>
    <mergeCell ref="O9:Q9"/>
    <mergeCell ref="C11:E11"/>
    <mergeCell ref="F11:H11"/>
    <mergeCell ref="I11:K11"/>
    <mergeCell ref="L11:N11"/>
    <mergeCell ref="O11:Q11"/>
    <mergeCell ref="A4:A7"/>
    <mergeCell ref="C4:E4"/>
    <mergeCell ref="F4:H4"/>
    <mergeCell ref="I4:K4"/>
    <mergeCell ref="L4:N4"/>
    <mergeCell ref="C7:E7"/>
    <mergeCell ref="F7:H7"/>
    <mergeCell ref="I7:K7"/>
    <mergeCell ref="L7:N7"/>
    <mergeCell ref="O4:Q4"/>
    <mergeCell ref="C6:E6"/>
    <mergeCell ref="F6:H6"/>
    <mergeCell ref="I6:K6"/>
    <mergeCell ref="L6:N6"/>
    <mergeCell ref="O6:Q6"/>
    <mergeCell ref="U72:U73"/>
    <mergeCell ref="V72:V73"/>
    <mergeCell ref="W72:W73"/>
    <mergeCell ref="X72:X73"/>
    <mergeCell ref="Y72:Y73"/>
    <mergeCell ref="Z72:Z73"/>
    <mergeCell ref="AA72:AB73"/>
    <mergeCell ref="AC72:AD73"/>
    <mergeCell ref="R70:R71"/>
    <mergeCell ref="S70:S71"/>
    <mergeCell ref="U70:U71"/>
    <mergeCell ref="V70:V71"/>
    <mergeCell ref="W70:W71"/>
    <mergeCell ref="X70:X71"/>
    <mergeCell ref="Y70:Y71"/>
    <mergeCell ref="Z70:Z71"/>
    <mergeCell ref="AA70:AB71"/>
    <mergeCell ref="AC74:AD75"/>
    <mergeCell ref="AA76:AB76"/>
    <mergeCell ref="AC76:AD76"/>
    <mergeCell ref="R74:R75"/>
    <mergeCell ref="S74:S75"/>
    <mergeCell ref="U74:U75"/>
    <mergeCell ref="V74:V75"/>
    <mergeCell ref="W74:W75"/>
    <mergeCell ref="X74:X75"/>
    <mergeCell ref="Y74:Y75"/>
    <mergeCell ref="Z74:Z75"/>
    <mergeCell ref="AA74:AB75"/>
    <mergeCell ref="I81:K81"/>
    <mergeCell ref="C82:E82"/>
    <mergeCell ref="I82:K82"/>
    <mergeCell ref="L82:N82"/>
    <mergeCell ref="C83:E83"/>
    <mergeCell ref="I83:K83"/>
    <mergeCell ref="L83:N83"/>
    <mergeCell ref="C84:E84"/>
    <mergeCell ref="I84:K84"/>
    <mergeCell ref="L84:N84"/>
    <mergeCell ref="C92:E92"/>
    <mergeCell ref="C93:E93"/>
    <mergeCell ref="C94:E94"/>
    <mergeCell ref="I86:K86"/>
    <mergeCell ref="C87:E87"/>
    <mergeCell ref="I87:K87"/>
    <mergeCell ref="L87:N87"/>
    <mergeCell ref="C88:E88"/>
    <mergeCell ref="I88:K88"/>
    <mergeCell ref="L88:N88"/>
    <mergeCell ref="C89:E89"/>
    <mergeCell ref="I89:K89"/>
    <mergeCell ref="L89:N89"/>
  </mergeCells>
  <pageMargins left="0.7" right="0.7" top="0.75" bottom="0.75" header="0.3" footer="0.3"/>
  <pageSetup paperSize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D94"/>
  <sheetViews>
    <sheetView tabSelected="1" topLeftCell="A68" workbookViewId="0">
      <selection activeCell="J94" sqref="J94"/>
    </sheetView>
  </sheetViews>
  <sheetFormatPr baseColWidth="10" defaultRowHeight="15"/>
  <cols>
    <col min="3" max="3" width="4.7109375" customWidth="1"/>
    <col min="4" max="4" width="1.7109375" customWidth="1"/>
    <col min="5" max="6" width="4.7109375" customWidth="1"/>
    <col min="7" max="7" width="1.7109375" customWidth="1"/>
    <col min="8" max="9" width="4.7109375" customWidth="1"/>
    <col min="10" max="10" width="1.7109375" customWidth="1"/>
    <col min="11" max="12" width="4.7109375" customWidth="1"/>
    <col min="13" max="13" width="1.7109375" customWidth="1"/>
    <col min="14" max="15" width="4.7109375" customWidth="1"/>
    <col min="16" max="16" width="1.7109375" customWidth="1"/>
    <col min="17" max="17" width="4.7109375" customWidth="1"/>
    <col min="23" max="23" width="4.7109375" customWidth="1"/>
    <col min="24" max="24" width="1.7109375" customWidth="1"/>
    <col min="25" max="25" width="4.7109375" customWidth="1"/>
  </cols>
  <sheetData>
    <row r="1" spans="1:18">
      <c r="A1" t="s">
        <v>69</v>
      </c>
      <c r="B1" t="s">
        <v>55</v>
      </c>
      <c r="F1" t="s">
        <v>2</v>
      </c>
      <c r="G1" t="s">
        <v>7</v>
      </c>
      <c r="H1">
        <v>12.5</v>
      </c>
    </row>
    <row r="3" spans="1:18" ht="15.75" thickBot="1">
      <c r="A3" s="2">
        <v>41597</v>
      </c>
    </row>
    <row r="4" spans="1:18" ht="15.75" thickBot="1">
      <c r="A4" s="113">
        <v>0.85</v>
      </c>
      <c r="B4" s="3" t="s">
        <v>3</v>
      </c>
      <c r="C4" s="58">
        <v>100</v>
      </c>
      <c r="D4" s="59"/>
      <c r="E4" s="60"/>
      <c r="F4" s="58">
        <v>100</v>
      </c>
      <c r="G4" s="59"/>
      <c r="H4" s="60"/>
      <c r="I4" s="58">
        <v>100</v>
      </c>
      <c r="J4" s="59"/>
      <c r="K4" s="60"/>
      <c r="L4" s="58">
        <v>100</v>
      </c>
      <c r="M4" s="59"/>
      <c r="N4" s="60"/>
      <c r="O4" s="58">
        <v>100</v>
      </c>
      <c r="P4" s="59"/>
      <c r="Q4" s="60"/>
    </row>
    <row r="5" spans="1:18">
      <c r="A5" s="114"/>
      <c r="B5" s="4" t="s">
        <v>4</v>
      </c>
      <c r="C5" s="7">
        <v>0</v>
      </c>
      <c r="D5" s="8" t="s">
        <v>7</v>
      </c>
      <c r="E5" s="9" t="s">
        <v>18</v>
      </c>
      <c r="F5" s="7">
        <v>0</v>
      </c>
      <c r="G5" s="8" t="s">
        <v>7</v>
      </c>
      <c r="H5" s="9" t="s">
        <v>18</v>
      </c>
      <c r="I5" s="7">
        <v>0</v>
      </c>
      <c r="J5" s="8" t="s">
        <v>7</v>
      </c>
      <c r="K5" s="9" t="s">
        <v>8</v>
      </c>
      <c r="L5" s="7">
        <v>0</v>
      </c>
      <c r="M5" s="8" t="s">
        <v>7</v>
      </c>
      <c r="N5" s="9" t="s">
        <v>29</v>
      </c>
      <c r="O5" s="7">
        <v>0</v>
      </c>
      <c r="P5" s="8" t="s">
        <v>7</v>
      </c>
      <c r="Q5" s="9" t="s">
        <v>34</v>
      </c>
    </row>
    <row r="6" spans="1:18">
      <c r="A6" s="115"/>
      <c r="B6" s="6" t="s">
        <v>6</v>
      </c>
      <c r="C6" s="110">
        <f>(C4/(E5+(60*C5)))*3.6</f>
        <v>12.413793103448276</v>
      </c>
      <c r="D6" s="111"/>
      <c r="E6" s="112"/>
      <c r="F6" s="110">
        <f t="shared" ref="F6" si="0">(F4/(H5+(60*F5)))*3.6</f>
        <v>12.413793103448276</v>
      </c>
      <c r="G6" s="111"/>
      <c r="H6" s="112"/>
      <c r="I6" s="110">
        <f t="shared" ref="I6" si="1">(I4/(K5+(60*I5)))*3.6</f>
        <v>10.90909090909091</v>
      </c>
      <c r="J6" s="111"/>
      <c r="K6" s="112"/>
      <c r="L6" s="110">
        <f t="shared" ref="L6" si="2">(L4/(N5+(60*L5)))*3.6</f>
        <v>11.612903225806452</v>
      </c>
      <c r="M6" s="111"/>
      <c r="N6" s="112"/>
      <c r="O6" s="110">
        <f t="shared" ref="O6" si="3">(O4/(Q5+(60*O5)))*3.6</f>
        <v>12</v>
      </c>
      <c r="P6" s="111"/>
      <c r="Q6" s="112"/>
    </row>
    <row r="7" spans="1:18" ht="15.75" thickBot="1">
      <c r="A7" s="116"/>
      <c r="B7" s="5" t="s">
        <v>5</v>
      </c>
      <c r="C7" s="107">
        <f>C6/$H$1</f>
        <v>0.99310344827586206</v>
      </c>
      <c r="D7" s="108"/>
      <c r="E7" s="109"/>
      <c r="F7" s="107">
        <f t="shared" ref="F7" si="4">F6/$H$1</f>
        <v>0.99310344827586206</v>
      </c>
      <c r="G7" s="108"/>
      <c r="H7" s="109"/>
      <c r="I7" s="107">
        <f t="shared" ref="I7" si="5">I6/$H$1</f>
        <v>0.8727272727272728</v>
      </c>
      <c r="J7" s="108"/>
      <c r="K7" s="109"/>
      <c r="L7" s="107">
        <f t="shared" ref="L7" si="6">L6/$H$1</f>
        <v>0.92903225806451617</v>
      </c>
      <c r="M7" s="108"/>
      <c r="N7" s="109"/>
      <c r="O7" s="107">
        <f t="shared" ref="O7" si="7">O6/$H$1</f>
        <v>0.96</v>
      </c>
      <c r="P7" s="108"/>
      <c r="Q7" s="109"/>
    </row>
    <row r="8" spans="1:18" ht="21.75" thickBot="1">
      <c r="A8" s="1"/>
    </row>
    <row r="9" spans="1:18" ht="15.75" customHeight="1" thickBot="1">
      <c r="A9" s="113">
        <v>1</v>
      </c>
      <c r="B9" s="3" t="s">
        <v>3</v>
      </c>
      <c r="C9" s="58">
        <v>100</v>
      </c>
      <c r="D9" s="59"/>
      <c r="E9" s="60"/>
      <c r="F9" s="58">
        <v>100</v>
      </c>
      <c r="G9" s="59"/>
      <c r="H9" s="60"/>
      <c r="I9" s="58">
        <v>100</v>
      </c>
      <c r="J9" s="59"/>
      <c r="K9" s="60"/>
      <c r="L9" s="58">
        <v>100</v>
      </c>
      <c r="M9" s="59"/>
      <c r="N9" s="60"/>
      <c r="O9" s="58">
        <v>100</v>
      </c>
      <c r="P9" s="59"/>
      <c r="Q9" s="60"/>
      <c r="R9" s="10"/>
    </row>
    <row r="10" spans="1:18" ht="15" customHeight="1">
      <c r="A10" s="114"/>
      <c r="B10" s="4" t="s">
        <v>4</v>
      </c>
      <c r="C10" s="7">
        <v>0</v>
      </c>
      <c r="D10" s="8" t="s">
        <v>7</v>
      </c>
      <c r="E10" s="9" t="s">
        <v>34</v>
      </c>
      <c r="F10" s="7">
        <v>0</v>
      </c>
      <c r="G10" s="8" t="s">
        <v>7</v>
      </c>
      <c r="H10" s="9" t="s">
        <v>44</v>
      </c>
      <c r="I10" s="7">
        <v>0</v>
      </c>
      <c r="J10" s="8" t="s">
        <v>7</v>
      </c>
      <c r="K10" s="9" t="s">
        <v>42</v>
      </c>
      <c r="L10" s="7">
        <v>0</v>
      </c>
      <c r="M10" s="8" t="s">
        <v>7</v>
      </c>
      <c r="N10" s="9" t="s">
        <v>48</v>
      </c>
      <c r="O10" s="7">
        <v>0</v>
      </c>
      <c r="P10" s="8" t="s">
        <v>7</v>
      </c>
      <c r="Q10" s="9" t="s">
        <v>11</v>
      </c>
    </row>
    <row r="11" spans="1:18" ht="15.75" customHeight="1">
      <c r="A11" s="115"/>
      <c r="B11" s="6" t="s">
        <v>6</v>
      </c>
      <c r="C11" s="110">
        <f>(C9/(E10+(60*C10)))*3.6</f>
        <v>12</v>
      </c>
      <c r="D11" s="111"/>
      <c r="E11" s="112"/>
      <c r="F11" s="110">
        <f t="shared" ref="F11" si="8">(F9/(H10+(60*F10)))*3.6</f>
        <v>14.4</v>
      </c>
      <c r="G11" s="111"/>
      <c r="H11" s="112"/>
      <c r="I11" s="110">
        <f t="shared" ref="I11" si="9">(I9/(K10+(60*I10)))*3.6</f>
        <v>13.333333333333334</v>
      </c>
      <c r="J11" s="111"/>
      <c r="K11" s="112"/>
      <c r="L11" s="110">
        <f t="shared" ref="L11" si="10">(L9/(N10+(60*L10)))*3.6</f>
        <v>13.846153846153847</v>
      </c>
      <c r="M11" s="111"/>
      <c r="N11" s="112"/>
      <c r="O11" s="110">
        <f t="shared" ref="O11" si="11">(O9/(Q10+(60*O10)))*3.6</f>
        <v>12.857142857142858</v>
      </c>
      <c r="P11" s="111"/>
      <c r="Q11" s="112"/>
    </row>
    <row r="12" spans="1:18" ht="15.75" customHeight="1" thickBot="1">
      <c r="A12" s="116"/>
      <c r="B12" s="5" t="s">
        <v>5</v>
      </c>
      <c r="C12" s="107">
        <f>C11/$H$1</f>
        <v>0.96</v>
      </c>
      <c r="D12" s="108"/>
      <c r="E12" s="109"/>
      <c r="F12" s="107">
        <f t="shared" ref="F12" si="12">F11/$H$1</f>
        <v>1.1520000000000001</v>
      </c>
      <c r="G12" s="108"/>
      <c r="H12" s="109"/>
      <c r="I12" s="107">
        <f t="shared" ref="I12" si="13">I11/$H$1</f>
        <v>1.0666666666666667</v>
      </c>
      <c r="J12" s="108"/>
      <c r="K12" s="109"/>
      <c r="L12" s="107">
        <f t="shared" ref="L12" si="14">L11/$H$1</f>
        <v>1.1076923076923078</v>
      </c>
      <c r="M12" s="108"/>
      <c r="N12" s="109"/>
      <c r="O12" s="107">
        <f t="shared" ref="O12" si="15">O11/$H$1</f>
        <v>1.0285714285714287</v>
      </c>
      <c r="P12" s="108"/>
      <c r="Q12" s="109"/>
    </row>
    <row r="13" spans="1:18" ht="21.75" thickBot="1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</row>
    <row r="14" spans="1:18" ht="15.75" thickBot="1">
      <c r="A14" s="113">
        <v>1.1499999999999999</v>
      </c>
      <c r="B14" s="3" t="s">
        <v>3</v>
      </c>
      <c r="C14" s="58">
        <v>100</v>
      </c>
      <c r="D14" s="59"/>
      <c r="E14" s="60"/>
      <c r="F14" s="58">
        <v>100</v>
      </c>
      <c r="G14" s="59"/>
      <c r="H14" s="60"/>
      <c r="I14" s="58">
        <v>100</v>
      </c>
      <c r="J14" s="59"/>
      <c r="K14" s="60"/>
      <c r="L14" s="58">
        <v>100</v>
      </c>
      <c r="M14" s="59"/>
      <c r="N14" s="60"/>
      <c r="O14" s="58">
        <v>100</v>
      </c>
      <c r="P14" s="59"/>
      <c r="Q14" s="60"/>
    </row>
    <row r="15" spans="1:18">
      <c r="A15" s="114"/>
      <c r="B15" s="4" t="s">
        <v>4</v>
      </c>
      <c r="C15" s="7"/>
      <c r="D15" s="8" t="s">
        <v>7</v>
      </c>
      <c r="E15" s="9"/>
      <c r="F15" s="7"/>
      <c r="G15" s="8" t="s">
        <v>7</v>
      </c>
      <c r="H15" s="9"/>
      <c r="I15" s="7"/>
      <c r="J15" s="8" t="s">
        <v>7</v>
      </c>
      <c r="K15" s="9"/>
      <c r="L15" s="7"/>
      <c r="M15" s="8" t="s">
        <v>7</v>
      </c>
      <c r="N15" s="9"/>
      <c r="O15" s="7"/>
      <c r="P15" s="8" t="s">
        <v>7</v>
      </c>
      <c r="Q15" s="9"/>
    </row>
    <row r="16" spans="1:18">
      <c r="A16" s="115"/>
      <c r="B16" s="6" t="s">
        <v>6</v>
      </c>
      <c r="C16" s="110" t="e">
        <f>(C14/(E15+(60*C15)))*3.6</f>
        <v>#DIV/0!</v>
      </c>
      <c r="D16" s="111"/>
      <c r="E16" s="112"/>
      <c r="F16" s="110" t="e">
        <f t="shared" ref="F16" si="16">(F14/(H15+(60*F15)))*3.6</f>
        <v>#DIV/0!</v>
      </c>
      <c r="G16" s="111"/>
      <c r="H16" s="112"/>
      <c r="I16" s="110" t="e">
        <f t="shared" ref="I16" si="17">(I14/(K15+(60*I15)))*3.6</f>
        <v>#DIV/0!</v>
      </c>
      <c r="J16" s="111"/>
      <c r="K16" s="112"/>
      <c r="L16" s="110" t="e">
        <f t="shared" ref="L16" si="18">(L14/(N15+(60*L15)))*3.6</f>
        <v>#DIV/0!</v>
      </c>
      <c r="M16" s="111"/>
      <c r="N16" s="112"/>
      <c r="O16" s="110" t="e">
        <f t="shared" ref="O16" si="19">(O14/(Q15+(60*O15)))*3.6</f>
        <v>#DIV/0!</v>
      </c>
      <c r="P16" s="111"/>
      <c r="Q16" s="112"/>
    </row>
    <row r="17" spans="1:17" ht="15.75" thickBot="1">
      <c r="A17" s="116"/>
      <c r="B17" s="5" t="s">
        <v>5</v>
      </c>
      <c r="C17" s="107" t="e">
        <f>C16/$H$1</f>
        <v>#DIV/0!</v>
      </c>
      <c r="D17" s="108"/>
      <c r="E17" s="109"/>
      <c r="F17" s="107" t="e">
        <f t="shared" ref="F17" si="20">F16/$H$1</f>
        <v>#DIV/0!</v>
      </c>
      <c r="G17" s="108"/>
      <c r="H17" s="109"/>
      <c r="I17" s="107" t="e">
        <f t="shared" ref="I17" si="21">I16/$H$1</f>
        <v>#DIV/0!</v>
      </c>
      <c r="J17" s="108"/>
      <c r="K17" s="109"/>
      <c r="L17" s="107" t="e">
        <f t="shared" ref="L17" si="22">L16/$H$1</f>
        <v>#DIV/0!</v>
      </c>
      <c r="M17" s="108"/>
      <c r="N17" s="109"/>
      <c r="O17" s="107" t="e">
        <f t="shared" ref="O17" si="23">O16/$H$1</f>
        <v>#DIV/0!</v>
      </c>
      <c r="P17" s="108"/>
      <c r="Q17" s="109"/>
    </row>
    <row r="18" spans="1:17" ht="21.75" thickBot="1">
      <c r="A18" s="1"/>
    </row>
    <row r="19" spans="1:17" ht="19.5" thickBot="1">
      <c r="B19" s="16" t="s">
        <v>4</v>
      </c>
      <c r="C19" s="17">
        <v>6</v>
      </c>
      <c r="D19" s="18" t="s">
        <v>7</v>
      </c>
      <c r="E19" s="19" t="s">
        <v>9</v>
      </c>
    </row>
    <row r="20" spans="1:17" ht="18.75">
      <c r="B20" s="15" t="s">
        <v>3</v>
      </c>
      <c r="C20" s="38">
        <v>1030</v>
      </c>
      <c r="D20" s="39"/>
      <c r="E20" s="40"/>
    </row>
    <row r="21" spans="1:17" ht="18.75">
      <c r="B21" s="13" t="s">
        <v>6</v>
      </c>
      <c r="C21" s="41">
        <f>(C20/(E19+(C19*60)))*3.6</f>
        <v>10.3</v>
      </c>
      <c r="D21" s="42"/>
      <c r="E21" s="43"/>
    </row>
    <row r="22" spans="1:17" ht="19.5" thickBot="1">
      <c r="B22" s="14" t="s">
        <v>5</v>
      </c>
      <c r="C22" s="44">
        <f>C21/H1</f>
        <v>0.82400000000000007</v>
      </c>
      <c r="D22" s="45"/>
      <c r="E22" s="46"/>
    </row>
    <row r="25" spans="1:17" ht="15.75" thickBot="1">
      <c r="A25" s="2">
        <v>41604</v>
      </c>
    </row>
    <row r="26" spans="1:17" ht="15.75" thickBot="1">
      <c r="A26" s="113">
        <v>0.85</v>
      </c>
      <c r="B26" s="3" t="s">
        <v>3</v>
      </c>
      <c r="C26" s="58">
        <v>100</v>
      </c>
      <c r="D26" s="59"/>
      <c r="E26" s="60"/>
      <c r="F26" s="58">
        <v>100</v>
      </c>
      <c r="G26" s="59"/>
      <c r="H26" s="60"/>
      <c r="I26" s="58">
        <v>100</v>
      </c>
      <c r="J26" s="59"/>
      <c r="K26" s="60"/>
      <c r="L26" s="58">
        <v>100</v>
      </c>
      <c r="M26" s="59"/>
      <c r="N26" s="60"/>
      <c r="O26" s="58">
        <v>100</v>
      </c>
      <c r="P26" s="59"/>
      <c r="Q26" s="60"/>
    </row>
    <row r="27" spans="1:17">
      <c r="A27" s="114"/>
      <c r="B27" s="4" t="s">
        <v>4</v>
      </c>
      <c r="C27" s="7">
        <v>0</v>
      </c>
      <c r="D27" s="8" t="s">
        <v>7</v>
      </c>
      <c r="E27" s="9" t="s">
        <v>18</v>
      </c>
      <c r="F27" s="7">
        <v>0</v>
      </c>
      <c r="G27" s="8" t="s">
        <v>7</v>
      </c>
      <c r="H27" s="9" t="s">
        <v>29</v>
      </c>
      <c r="I27" s="7">
        <v>0</v>
      </c>
      <c r="J27" s="8" t="s">
        <v>7</v>
      </c>
      <c r="K27" s="9" t="s">
        <v>11</v>
      </c>
      <c r="L27" s="7">
        <v>0</v>
      </c>
      <c r="M27" s="8" t="s">
        <v>7</v>
      </c>
      <c r="N27" s="9" t="s">
        <v>11</v>
      </c>
      <c r="O27" s="7">
        <v>0</v>
      </c>
      <c r="P27" s="8" t="s">
        <v>7</v>
      </c>
      <c r="Q27" s="9" t="s">
        <v>8</v>
      </c>
    </row>
    <row r="28" spans="1:17">
      <c r="A28" s="115"/>
      <c r="B28" s="6" t="s">
        <v>6</v>
      </c>
      <c r="C28" s="110">
        <f>(C26/(E27+(60*C27)))*3.6</f>
        <v>12.413793103448276</v>
      </c>
      <c r="D28" s="111"/>
      <c r="E28" s="112"/>
      <c r="F28" s="110">
        <f t="shared" ref="F28" si="24">(F26/(H27+(60*F27)))*3.6</f>
        <v>11.612903225806452</v>
      </c>
      <c r="G28" s="111"/>
      <c r="H28" s="112"/>
      <c r="I28" s="110">
        <f t="shared" ref="I28" si="25">(I26/(K27+(60*I27)))*3.6</f>
        <v>12.857142857142858</v>
      </c>
      <c r="J28" s="111"/>
      <c r="K28" s="112"/>
      <c r="L28" s="110">
        <f t="shared" ref="L28" si="26">(L26/(N27+(60*L27)))*3.6</f>
        <v>12.857142857142858</v>
      </c>
      <c r="M28" s="111"/>
      <c r="N28" s="112"/>
      <c r="O28" s="110">
        <f t="shared" ref="O28" si="27">(O26/(Q27+(60*O27)))*3.6</f>
        <v>10.90909090909091</v>
      </c>
      <c r="P28" s="111"/>
      <c r="Q28" s="112"/>
    </row>
    <row r="29" spans="1:17" ht="15.75" thickBot="1">
      <c r="A29" s="116"/>
      <c r="B29" s="5" t="s">
        <v>5</v>
      </c>
      <c r="C29" s="107">
        <f>C28/$H$1</f>
        <v>0.99310344827586206</v>
      </c>
      <c r="D29" s="108"/>
      <c r="E29" s="109"/>
      <c r="F29" s="107">
        <f t="shared" ref="F29" si="28">F28/$H$1</f>
        <v>0.92903225806451617</v>
      </c>
      <c r="G29" s="108"/>
      <c r="H29" s="109"/>
      <c r="I29" s="107">
        <f t="shared" ref="I29" si="29">I28/$H$1</f>
        <v>1.0285714285714287</v>
      </c>
      <c r="J29" s="108"/>
      <c r="K29" s="109"/>
      <c r="L29" s="107">
        <f t="shared" ref="L29" si="30">L28/$H$1</f>
        <v>1.0285714285714287</v>
      </c>
      <c r="M29" s="108"/>
      <c r="N29" s="109"/>
      <c r="O29" s="107">
        <f t="shared" ref="O29" si="31">O28/$H$1</f>
        <v>0.8727272727272728</v>
      </c>
      <c r="P29" s="108"/>
      <c r="Q29" s="109"/>
    </row>
    <row r="30" spans="1:17" ht="15.75" thickBot="1"/>
    <row r="31" spans="1:17" ht="15.75" thickBot="1">
      <c r="A31" s="113"/>
      <c r="B31" s="3" t="s">
        <v>3</v>
      </c>
      <c r="C31" s="58">
        <v>100</v>
      </c>
      <c r="D31" s="59"/>
      <c r="E31" s="60"/>
      <c r="F31" s="58">
        <v>100</v>
      </c>
      <c r="G31" s="59"/>
      <c r="H31" s="60"/>
      <c r="I31" s="58">
        <v>100</v>
      </c>
      <c r="J31" s="59"/>
      <c r="K31" s="60"/>
      <c r="L31" s="58">
        <v>100</v>
      </c>
      <c r="M31" s="59"/>
      <c r="N31" s="60"/>
      <c r="O31" s="58">
        <v>100</v>
      </c>
      <c r="P31" s="59"/>
      <c r="Q31" s="60"/>
    </row>
    <row r="32" spans="1:17">
      <c r="A32" s="114"/>
      <c r="B32" s="4" t="s">
        <v>4</v>
      </c>
      <c r="C32" s="7">
        <v>0</v>
      </c>
      <c r="D32" s="8" t="s">
        <v>7</v>
      </c>
      <c r="E32" s="9" t="s">
        <v>8</v>
      </c>
      <c r="F32" s="7">
        <v>0</v>
      </c>
      <c r="G32" s="8" t="s">
        <v>7</v>
      </c>
      <c r="H32" s="9" t="s">
        <v>8</v>
      </c>
      <c r="I32" s="7">
        <v>0</v>
      </c>
      <c r="J32" s="8" t="s">
        <v>7</v>
      </c>
      <c r="K32" s="9" t="s">
        <v>8</v>
      </c>
      <c r="L32" s="7">
        <v>0</v>
      </c>
      <c r="M32" s="8" t="s">
        <v>7</v>
      </c>
      <c r="N32" s="9"/>
      <c r="O32" s="7">
        <v>0</v>
      </c>
      <c r="P32" s="8" t="s">
        <v>7</v>
      </c>
      <c r="Q32" s="9"/>
    </row>
    <row r="33" spans="1:17">
      <c r="A33" s="115"/>
      <c r="B33" s="6" t="s">
        <v>6</v>
      </c>
      <c r="C33" s="110">
        <f>(C31/(E32+(60*C32)))*3.6</f>
        <v>10.90909090909091</v>
      </c>
      <c r="D33" s="111"/>
      <c r="E33" s="112"/>
      <c r="F33" s="110">
        <f t="shared" ref="F33" si="32">(F31/(H32+(60*F32)))*3.6</f>
        <v>10.90909090909091</v>
      </c>
      <c r="G33" s="111"/>
      <c r="H33" s="112"/>
      <c r="I33" s="110">
        <f t="shared" ref="I33" si="33">(I31/(K32+(60*I32)))*3.6</f>
        <v>10.90909090909091</v>
      </c>
      <c r="J33" s="111"/>
      <c r="K33" s="112"/>
      <c r="L33" s="110" t="e">
        <f t="shared" ref="L33" si="34">(L31/(N32+(60*L32)))*3.6</f>
        <v>#DIV/0!</v>
      </c>
      <c r="M33" s="111"/>
      <c r="N33" s="112"/>
      <c r="O33" s="110" t="e">
        <f t="shared" ref="O33" si="35">(O31/(Q32+(60*O32)))*3.6</f>
        <v>#DIV/0!</v>
      </c>
      <c r="P33" s="111"/>
      <c r="Q33" s="112"/>
    </row>
    <row r="34" spans="1:17" ht="15.75" thickBot="1">
      <c r="A34" s="116"/>
      <c r="B34" s="5" t="s">
        <v>5</v>
      </c>
      <c r="C34" s="107">
        <f>C33/$H$1</f>
        <v>0.8727272727272728</v>
      </c>
      <c r="D34" s="108"/>
      <c r="E34" s="109"/>
      <c r="F34" s="107">
        <f t="shared" ref="F34" si="36">F33/$H$1</f>
        <v>0.8727272727272728</v>
      </c>
      <c r="G34" s="108"/>
      <c r="H34" s="109"/>
      <c r="I34" s="107">
        <f t="shared" ref="I34" si="37">I33/$H$1</f>
        <v>0.8727272727272728</v>
      </c>
      <c r="J34" s="108"/>
      <c r="K34" s="109"/>
      <c r="L34" s="107"/>
      <c r="M34" s="108"/>
      <c r="N34" s="109"/>
      <c r="O34" s="107"/>
      <c r="P34" s="108"/>
      <c r="Q34" s="109"/>
    </row>
    <row r="35" spans="1:17" ht="15.75" thickBot="1"/>
    <row r="36" spans="1:17" ht="19.5" thickBot="1">
      <c r="B36" s="16" t="s">
        <v>4</v>
      </c>
      <c r="C36" s="17">
        <v>6</v>
      </c>
      <c r="D36" s="18" t="s">
        <v>7</v>
      </c>
      <c r="E36" s="19" t="s">
        <v>9</v>
      </c>
      <c r="I36" s="128" t="s">
        <v>70</v>
      </c>
      <c r="J36" s="129"/>
      <c r="K36" s="129"/>
      <c r="L36" s="165"/>
      <c r="M36" s="165"/>
      <c r="N36" s="166"/>
      <c r="O36" s="20" t="s">
        <v>73</v>
      </c>
    </row>
    <row r="37" spans="1:17" ht="19.5" thickBot="1">
      <c r="B37" s="15" t="s">
        <v>3</v>
      </c>
      <c r="C37" s="38">
        <v>1010</v>
      </c>
      <c r="D37" s="39"/>
      <c r="E37" s="40"/>
      <c r="I37" s="117" t="s">
        <v>71</v>
      </c>
      <c r="J37" s="118"/>
      <c r="K37" s="118"/>
      <c r="L37" s="55">
        <f>ABS(C38-L36)</f>
        <v>10.1</v>
      </c>
      <c r="M37" s="55"/>
      <c r="N37" s="56"/>
    </row>
    <row r="38" spans="1:17" ht="18.75">
      <c r="B38" s="13" t="s">
        <v>6</v>
      </c>
      <c r="C38" s="41">
        <f>(C37/(E36+(C36*60)))*3.6</f>
        <v>10.1</v>
      </c>
      <c r="D38" s="42"/>
      <c r="E38" s="43"/>
    </row>
    <row r="39" spans="1:17" ht="19.5" thickBot="1">
      <c r="B39" s="14" t="s">
        <v>5</v>
      </c>
      <c r="C39" s="44">
        <f>C38/$H$1</f>
        <v>0.80799999999999994</v>
      </c>
      <c r="D39" s="45"/>
      <c r="E39" s="46"/>
    </row>
    <row r="42" spans="1:17" ht="15.75" thickBot="1">
      <c r="A42" s="2">
        <v>41611</v>
      </c>
    </row>
    <row r="43" spans="1:17" ht="19.5" thickBot="1">
      <c r="B43" s="16" t="s">
        <v>4</v>
      </c>
      <c r="C43" s="17">
        <v>6</v>
      </c>
      <c r="D43" s="18" t="s">
        <v>7</v>
      </c>
      <c r="E43" s="19" t="s">
        <v>9</v>
      </c>
      <c r="I43" s="128" t="s">
        <v>70</v>
      </c>
      <c r="J43" s="129"/>
      <c r="K43" s="129"/>
      <c r="L43" s="51">
        <v>10</v>
      </c>
      <c r="M43" s="51"/>
      <c r="N43" s="52"/>
    </row>
    <row r="44" spans="1:17" ht="19.5" thickBot="1">
      <c r="B44" s="15" t="s">
        <v>3</v>
      </c>
      <c r="C44" s="38">
        <v>950</v>
      </c>
      <c r="D44" s="39"/>
      <c r="E44" s="40"/>
      <c r="I44" s="117" t="s">
        <v>71</v>
      </c>
      <c r="J44" s="118"/>
      <c r="K44" s="118"/>
      <c r="L44" s="163">
        <f>ABS(C45-L43)</f>
        <v>0.5</v>
      </c>
      <c r="M44" s="163"/>
      <c r="N44" s="164"/>
    </row>
    <row r="45" spans="1:17" ht="18.75">
      <c r="B45" s="13" t="s">
        <v>6</v>
      </c>
      <c r="C45" s="41">
        <f>(C44/(E43+(C43*60)))*3.6</f>
        <v>9.5</v>
      </c>
      <c r="D45" s="42"/>
      <c r="E45" s="43"/>
    </row>
    <row r="46" spans="1:17" ht="19.5" thickBot="1">
      <c r="B46" s="14" t="s">
        <v>5</v>
      </c>
      <c r="C46" s="44">
        <f>C45/$H$1</f>
        <v>0.76</v>
      </c>
      <c r="D46" s="45"/>
      <c r="E46" s="46"/>
    </row>
    <row r="47" spans="1:17" ht="15.75" thickBot="1"/>
    <row r="48" spans="1:17" ht="19.5" thickBot="1">
      <c r="B48" s="16" t="s">
        <v>4</v>
      </c>
      <c r="C48" s="17">
        <v>2</v>
      </c>
      <c r="D48" s="18" t="s">
        <v>7</v>
      </c>
      <c r="E48" s="19" t="s">
        <v>9</v>
      </c>
      <c r="I48" s="128" t="s">
        <v>70</v>
      </c>
      <c r="J48" s="129"/>
      <c r="K48" s="129"/>
      <c r="L48" s="51">
        <v>12.5</v>
      </c>
      <c r="M48" s="51"/>
      <c r="N48" s="52"/>
    </row>
    <row r="49" spans="1:14" ht="19.5" thickBot="1">
      <c r="B49" s="15" t="s">
        <v>3</v>
      </c>
      <c r="C49" s="38">
        <v>375</v>
      </c>
      <c r="D49" s="39"/>
      <c r="E49" s="40"/>
      <c r="I49" s="117" t="s">
        <v>71</v>
      </c>
      <c r="J49" s="118"/>
      <c r="K49" s="118"/>
      <c r="L49" s="167">
        <f>ABS(C50-L48)</f>
        <v>1.25</v>
      </c>
      <c r="M49" s="167"/>
      <c r="N49" s="168"/>
    </row>
    <row r="50" spans="1:14" ht="18.75">
      <c r="B50" s="13" t="s">
        <v>6</v>
      </c>
      <c r="C50" s="41">
        <f>(C49/(E48+(C48*60)))*3.6</f>
        <v>11.25</v>
      </c>
      <c r="D50" s="42"/>
      <c r="E50" s="43"/>
    </row>
    <row r="51" spans="1:14" ht="19.5" thickBot="1">
      <c r="B51" s="14" t="s">
        <v>5</v>
      </c>
      <c r="C51" s="44">
        <f>C50/$H$1</f>
        <v>0.9</v>
      </c>
      <c r="D51" s="45"/>
      <c r="E51" s="46"/>
    </row>
    <row r="52" spans="1:14" ht="15.75" thickBot="1"/>
    <row r="53" spans="1:14" ht="30">
      <c r="B53" s="21" t="s">
        <v>87</v>
      </c>
      <c r="C53" s="130">
        <f>(C46+C51)/2</f>
        <v>0.83000000000000007</v>
      </c>
      <c r="D53" s="130"/>
      <c r="E53" s="131"/>
      <c r="F53" s="132"/>
      <c r="G53" s="51"/>
      <c r="H53" s="133"/>
      <c r="I53" s="136" t="s">
        <v>89</v>
      </c>
      <c r="J53" s="137"/>
      <c r="K53" s="137"/>
      <c r="L53" s="119">
        <f>(L44+L49)/2</f>
        <v>0.875</v>
      </c>
      <c r="M53" s="119"/>
      <c r="N53" s="120"/>
    </row>
    <row r="54" spans="1:14" ht="16.5" thickBot="1">
      <c r="B54" s="22" t="s">
        <v>88</v>
      </c>
      <c r="C54" s="121">
        <v>2</v>
      </c>
      <c r="D54" s="122"/>
      <c r="E54" s="123"/>
      <c r="F54" s="134"/>
      <c r="G54" s="125"/>
      <c r="H54" s="135"/>
      <c r="I54" s="124" t="s">
        <v>88</v>
      </c>
      <c r="J54" s="125"/>
      <c r="K54" s="125"/>
      <c r="L54" s="126">
        <v>5</v>
      </c>
      <c r="M54" s="126"/>
      <c r="N54" s="127"/>
    </row>
    <row r="57" spans="1:14" ht="15.75" thickBot="1">
      <c r="A57" s="2">
        <v>41613</v>
      </c>
      <c r="B57" t="s">
        <v>76</v>
      </c>
    </row>
    <row r="58" spans="1:14" ht="19.5" thickBot="1">
      <c r="B58" s="16" t="s">
        <v>4</v>
      </c>
      <c r="C58" s="17">
        <v>2</v>
      </c>
      <c r="D58" s="18" t="s">
        <v>7</v>
      </c>
      <c r="E58" s="19" t="s">
        <v>9</v>
      </c>
      <c r="I58" s="128" t="s">
        <v>70</v>
      </c>
      <c r="J58" s="129"/>
      <c r="K58" s="129"/>
      <c r="L58" s="51"/>
      <c r="M58" s="51"/>
      <c r="N58" s="52"/>
    </row>
    <row r="59" spans="1:14" ht="19.5" thickBot="1">
      <c r="B59" s="15" t="s">
        <v>3</v>
      </c>
      <c r="C59" s="38"/>
      <c r="D59" s="39"/>
      <c r="E59" s="40"/>
      <c r="I59" s="117" t="s">
        <v>71</v>
      </c>
      <c r="J59" s="118"/>
      <c r="K59" s="118"/>
      <c r="L59" s="55">
        <f>ABS(C60-L58)</f>
        <v>0</v>
      </c>
      <c r="M59" s="55"/>
      <c r="N59" s="56"/>
    </row>
    <row r="60" spans="1:14" ht="18.75">
      <c r="B60" s="13" t="s">
        <v>6</v>
      </c>
      <c r="C60" s="41">
        <f>(C59/(E58+(C58*60)))*3.6</f>
        <v>0</v>
      </c>
      <c r="D60" s="42"/>
      <c r="E60" s="43"/>
    </row>
    <row r="61" spans="1:14" ht="19.5" thickBot="1">
      <c r="B61" s="14" t="s">
        <v>5</v>
      </c>
      <c r="C61" s="44">
        <f>C60/$H$1</f>
        <v>0</v>
      </c>
      <c r="D61" s="45"/>
      <c r="E61" s="46"/>
    </row>
    <row r="65" spans="1:30" ht="15.75" thickBot="1">
      <c r="A65" s="2">
        <v>41618</v>
      </c>
    </row>
    <row r="66" spans="1:30" ht="15.75" thickBot="1">
      <c r="R66" s="25" t="s">
        <v>95</v>
      </c>
      <c r="S66" s="139"/>
      <c r="T66" s="140"/>
      <c r="U66" s="140"/>
      <c r="V66" s="141"/>
      <c r="W66" s="140" t="s">
        <v>96</v>
      </c>
      <c r="X66" s="140"/>
      <c r="Y66" s="140"/>
      <c r="Z66" s="139"/>
      <c r="AA66" s="142"/>
      <c r="AB66" s="140"/>
      <c r="AC66" s="140"/>
      <c r="AD66" s="141"/>
    </row>
    <row r="67" spans="1:30" ht="15.75" thickBot="1">
      <c r="S67" s="26"/>
      <c r="T67" s="26"/>
      <c r="U67" s="27"/>
      <c r="Z67" s="26"/>
      <c r="AA67" s="26"/>
      <c r="AB67" s="26"/>
    </row>
    <row r="68" spans="1:30" ht="15.75">
      <c r="R68" s="143" t="s">
        <v>97</v>
      </c>
      <c r="S68" s="145" t="s">
        <v>98</v>
      </c>
      <c r="T68" s="143" t="s">
        <v>99</v>
      </c>
      <c r="U68" s="147" t="s">
        <v>70</v>
      </c>
      <c r="V68" s="148"/>
      <c r="W68" s="149"/>
      <c r="X68" s="150"/>
      <c r="Y68" s="150"/>
      <c r="Z68" s="150"/>
      <c r="AA68" s="150"/>
      <c r="AB68" s="151"/>
      <c r="AC68" s="152" t="s">
        <v>100</v>
      </c>
      <c r="AD68" s="153"/>
    </row>
    <row r="69" spans="1:30" ht="15.75" customHeight="1" thickBot="1">
      <c r="R69" s="144"/>
      <c r="S69" s="146"/>
      <c r="T69" s="144"/>
      <c r="U69" s="28" t="s">
        <v>5</v>
      </c>
      <c r="V69" s="29" t="s">
        <v>6</v>
      </c>
      <c r="W69" s="154" t="s">
        <v>4</v>
      </c>
      <c r="X69" s="155"/>
      <c r="Y69" s="156"/>
      <c r="Z69" s="30" t="s">
        <v>6</v>
      </c>
      <c r="AA69" s="157" t="s">
        <v>5</v>
      </c>
      <c r="AB69" s="158"/>
      <c r="AC69" s="159" t="s">
        <v>101</v>
      </c>
      <c r="AD69" s="160"/>
    </row>
    <row r="70" spans="1:30">
      <c r="R70" s="98">
        <v>1</v>
      </c>
      <c r="S70" s="99">
        <v>900</v>
      </c>
      <c r="T70" s="31" t="s">
        <v>102</v>
      </c>
      <c r="U70" s="73">
        <f>(V70/$H$1)</f>
        <v>0.84799999999999998</v>
      </c>
      <c r="V70" s="101">
        <v>10.6</v>
      </c>
      <c r="W70" s="102">
        <v>5</v>
      </c>
      <c r="X70" s="103" t="s">
        <v>7</v>
      </c>
      <c r="Y70" s="104" t="s">
        <v>111</v>
      </c>
      <c r="Z70" s="95">
        <f>(S70/((W70*60)+Y70))*3.6</f>
        <v>10.657894736842106</v>
      </c>
      <c r="AA70" s="105">
        <f>(Z70/$H$1)*100</f>
        <v>85.26315789473685</v>
      </c>
      <c r="AB70" s="106"/>
      <c r="AC70" s="161">
        <f>ABS(Z70-V70)</f>
        <v>5.7894736842106553E-2</v>
      </c>
      <c r="AD70" s="162"/>
    </row>
    <row r="71" spans="1:30">
      <c r="R71" s="69"/>
      <c r="S71" s="100"/>
      <c r="T71" s="32" t="s">
        <v>106</v>
      </c>
      <c r="U71" s="74"/>
      <c r="V71" s="75"/>
      <c r="W71" s="77"/>
      <c r="X71" s="79"/>
      <c r="Y71" s="81"/>
      <c r="Z71" s="95"/>
      <c r="AA71" s="96"/>
      <c r="AB71" s="97"/>
      <c r="AC71" s="61"/>
      <c r="AD71" s="62"/>
    </row>
    <row r="72" spans="1:30" ht="15" customHeight="1">
      <c r="R72" s="69">
        <v>2</v>
      </c>
      <c r="S72" s="71">
        <v>700</v>
      </c>
      <c r="T72" s="32" t="s">
        <v>107</v>
      </c>
      <c r="U72" s="73">
        <f t="shared" ref="U72" si="38">(V72/$H$1)</f>
        <v>0.84799999999999998</v>
      </c>
      <c r="V72" s="75">
        <v>10.6</v>
      </c>
      <c r="W72" s="89">
        <v>4</v>
      </c>
      <c r="X72" s="91" t="s">
        <v>7</v>
      </c>
      <c r="Y72" s="93" t="s">
        <v>112</v>
      </c>
      <c r="Z72" s="95">
        <f>(S72/((W72*60)+Y72))*3.6</f>
        <v>8.6301369863013697</v>
      </c>
      <c r="AA72" s="85">
        <f t="shared" ref="AA72" si="39">(Z72/$H$1)*100</f>
        <v>69.041095890410958</v>
      </c>
      <c r="AB72" s="86"/>
      <c r="AC72" s="61">
        <f>ABS(Z72-V72)</f>
        <v>1.9698630136986299</v>
      </c>
      <c r="AD72" s="62"/>
    </row>
    <row r="73" spans="1:30" ht="15" customHeight="1">
      <c r="R73" s="69"/>
      <c r="S73" s="100"/>
      <c r="T73" s="32" t="s">
        <v>108</v>
      </c>
      <c r="U73" s="74"/>
      <c r="V73" s="75"/>
      <c r="W73" s="90"/>
      <c r="X73" s="92"/>
      <c r="Y73" s="94"/>
      <c r="Z73" s="95"/>
      <c r="AA73" s="96"/>
      <c r="AB73" s="97"/>
      <c r="AC73" s="61"/>
      <c r="AD73" s="62"/>
    </row>
    <row r="74" spans="1:30" ht="15" customHeight="1">
      <c r="R74" s="69">
        <v>3</v>
      </c>
      <c r="S74" s="71">
        <v>400</v>
      </c>
      <c r="T74" s="32" t="s">
        <v>109</v>
      </c>
      <c r="U74" s="73">
        <f t="shared" ref="U74" si="40">(V74/$H$1)</f>
        <v>1.048</v>
      </c>
      <c r="V74" s="75">
        <v>13.1</v>
      </c>
      <c r="W74" s="77">
        <v>1</v>
      </c>
      <c r="X74" s="79" t="s">
        <v>7</v>
      </c>
      <c r="Y74" s="81" t="s">
        <v>113</v>
      </c>
      <c r="Z74" s="83">
        <f>(S74/((W74*60)+Y74))*3.6</f>
        <v>12.100840336134453</v>
      </c>
      <c r="AA74" s="85">
        <f t="shared" ref="AA74" si="41">(Z74/$H$1)*100</f>
        <v>96.806722689075627</v>
      </c>
      <c r="AB74" s="86"/>
      <c r="AC74" s="61">
        <f>ABS(Z74-V74)</f>
        <v>0.99915966386554622</v>
      </c>
      <c r="AD74" s="62"/>
    </row>
    <row r="75" spans="1:30" ht="15.75" customHeight="1" thickBot="1">
      <c r="R75" s="70"/>
      <c r="S75" s="72"/>
      <c r="T75" s="33" t="s">
        <v>110</v>
      </c>
      <c r="U75" s="74"/>
      <c r="V75" s="76"/>
      <c r="W75" s="78"/>
      <c r="X75" s="80"/>
      <c r="Y75" s="82"/>
      <c r="Z75" s="84"/>
      <c r="AA75" s="87"/>
      <c r="AB75" s="88"/>
      <c r="AC75" s="63"/>
      <c r="AD75" s="64"/>
    </row>
    <row r="76" spans="1:30" ht="26.25">
      <c r="Z76" s="34" t="s">
        <v>103</v>
      </c>
      <c r="AA76" s="65">
        <f>AVERAGE(AA70:AA75)</f>
        <v>83.70365882474114</v>
      </c>
      <c r="AB76" s="66"/>
      <c r="AC76" s="67">
        <f>AVERAGE(AC70:AC75)</f>
        <v>1.0089724714687609</v>
      </c>
      <c r="AD76" s="68"/>
    </row>
    <row r="77" spans="1:30">
      <c r="Z77" s="35" t="s">
        <v>105</v>
      </c>
      <c r="AA77" s="138">
        <v>2.5</v>
      </c>
      <c r="AB77" s="138"/>
      <c r="AC77" s="138">
        <v>2</v>
      </c>
      <c r="AD77" s="138"/>
    </row>
    <row r="80" spans="1:30" ht="15.75" thickBot="1">
      <c r="A80" s="2">
        <v>41646</v>
      </c>
    </row>
    <row r="81" spans="1:14" ht="19.5" thickBot="1">
      <c r="B81" s="16" t="s">
        <v>4</v>
      </c>
      <c r="C81" s="17">
        <v>3</v>
      </c>
      <c r="D81" s="18" t="s">
        <v>7</v>
      </c>
      <c r="E81" s="19" t="s">
        <v>11</v>
      </c>
      <c r="I81" s="58" t="s">
        <v>4</v>
      </c>
      <c r="J81" s="59" t="s">
        <v>4</v>
      </c>
      <c r="K81" s="60" t="s">
        <v>4</v>
      </c>
      <c r="L81" s="18">
        <v>2</v>
      </c>
      <c r="M81" s="18" t="s">
        <v>7</v>
      </c>
      <c r="N81" s="19" t="s">
        <v>58</v>
      </c>
    </row>
    <row r="82" spans="1:14" ht="18.75">
      <c r="B82" s="15" t="s">
        <v>3</v>
      </c>
      <c r="C82" s="38">
        <v>750</v>
      </c>
      <c r="D82" s="39"/>
      <c r="E82" s="40"/>
      <c r="I82" s="38" t="s">
        <v>3</v>
      </c>
      <c r="J82" s="39" t="s">
        <v>3</v>
      </c>
      <c r="K82" s="40" t="s">
        <v>3</v>
      </c>
      <c r="L82" s="53">
        <v>600</v>
      </c>
      <c r="M82" s="39"/>
      <c r="N82" s="40"/>
    </row>
    <row r="83" spans="1:14" ht="18.75">
      <c r="A83" s="179"/>
      <c r="B83" s="175" t="s">
        <v>6</v>
      </c>
      <c r="C83" s="176">
        <f>(C82/(E81+(C81*60)))*3.6</f>
        <v>12.980769230769232</v>
      </c>
      <c r="D83" s="177"/>
      <c r="E83" s="178"/>
      <c r="F83" s="179"/>
      <c r="G83" s="179"/>
      <c r="H83" s="179"/>
      <c r="I83" s="110" t="s">
        <v>6</v>
      </c>
      <c r="J83" s="111" t="s">
        <v>6</v>
      </c>
      <c r="K83" s="112" t="s">
        <v>6</v>
      </c>
      <c r="L83" s="180">
        <f>(L82/(N81+(L81*60)))*3.6</f>
        <v>13.5</v>
      </c>
      <c r="M83" s="177"/>
      <c r="N83" s="178"/>
    </row>
    <row r="84" spans="1:14" ht="19.5" thickBot="1">
      <c r="B84" s="14" t="s">
        <v>5</v>
      </c>
      <c r="C84" s="44">
        <f>C83/$H$1</f>
        <v>1.0384615384615385</v>
      </c>
      <c r="D84" s="45"/>
      <c r="E84" s="46"/>
      <c r="I84" s="54" t="s">
        <v>5</v>
      </c>
      <c r="J84" s="55" t="s">
        <v>5</v>
      </c>
      <c r="K84" s="56" t="s">
        <v>5</v>
      </c>
      <c r="L84" s="57">
        <f>L83/$H$1</f>
        <v>1.08</v>
      </c>
      <c r="M84" s="45"/>
      <c r="N84" s="46"/>
    </row>
    <row r="85" spans="1:14" ht="15.75" thickBot="1"/>
    <row r="86" spans="1:14" ht="19.5" thickBot="1">
      <c r="B86" s="16" t="s">
        <v>4</v>
      </c>
      <c r="C86" s="17">
        <v>2</v>
      </c>
      <c r="D86" s="18" t="s">
        <v>7</v>
      </c>
      <c r="E86" s="19" t="s">
        <v>45</v>
      </c>
      <c r="I86" s="47" t="s">
        <v>4</v>
      </c>
      <c r="J86" s="48" t="s">
        <v>4</v>
      </c>
      <c r="K86" s="49" t="s">
        <v>4</v>
      </c>
      <c r="L86" s="18">
        <v>3</v>
      </c>
      <c r="M86" s="18" t="s">
        <v>7</v>
      </c>
      <c r="N86" s="19" t="s">
        <v>128</v>
      </c>
    </row>
    <row r="87" spans="1:14" ht="18.75">
      <c r="B87" s="15" t="s">
        <v>3</v>
      </c>
      <c r="C87" s="38">
        <v>450</v>
      </c>
      <c r="D87" s="39"/>
      <c r="E87" s="40"/>
      <c r="I87" s="50" t="s">
        <v>3</v>
      </c>
      <c r="J87" s="51" t="s">
        <v>3</v>
      </c>
      <c r="K87" s="52" t="s">
        <v>3</v>
      </c>
      <c r="L87" s="53">
        <v>600</v>
      </c>
      <c r="M87" s="39"/>
      <c r="N87" s="40"/>
    </row>
    <row r="88" spans="1:14" ht="18.75">
      <c r="A88" s="179"/>
      <c r="B88" s="175" t="s">
        <v>6</v>
      </c>
      <c r="C88" s="176">
        <f>(C87/(E86+(C86*60)))*3.6</f>
        <v>11.328671328671328</v>
      </c>
      <c r="D88" s="177"/>
      <c r="E88" s="178"/>
      <c r="F88" s="179"/>
      <c r="G88" s="179"/>
      <c r="H88" s="179"/>
      <c r="I88" s="110" t="s">
        <v>6</v>
      </c>
      <c r="J88" s="111" t="s">
        <v>6</v>
      </c>
      <c r="K88" s="112" t="s">
        <v>6</v>
      </c>
      <c r="L88" s="180">
        <f>(L87/(N86+(L86*60)))*3.6</f>
        <v>11.933701657458563</v>
      </c>
      <c r="M88" s="177"/>
      <c r="N88" s="178"/>
    </row>
    <row r="89" spans="1:14" ht="19.5" thickBot="1">
      <c r="B89" s="14" t="s">
        <v>5</v>
      </c>
      <c r="C89" s="44">
        <f>C88/$H$1</f>
        <v>0.90629370629370631</v>
      </c>
      <c r="D89" s="45"/>
      <c r="E89" s="46"/>
      <c r="I89" s="54" t="s">
        <v>5</v>
      </c>
      <c r="J89" s="55" t="s">
        <v>5</v>
      </c>
      <c r="K89" s="56" t="s">
        <v>5</v>
      </c>
      <c r="L89" s="57">
        <f>L88/$H$1</f>
        <v>0.95469613259668507</v>
      </c>
      <c r="M89" s="45"/>
      <c r="N89" s="46"/>
    </row>
    <row r="90" spans="1:14" ht="15.75" thickBot="1"/>
    <row r="91" spans="1:14" ht="19.5" thickBot="1">
      <c r="B91" s="16" t="s">
        <v>4</v>
      </c>
      <c r="C91" s="17">
        <v>3</v>
      </c>
      <c r="D91" s="18" t="s">
        <v>7</v>
      </c>
      <c r="E91" s="19" t="s">
        <v>180</v>
      </c>
    </row>
    <row r="92" spans="1:14" ht="18.75">
      <c r="B92" s="15" t="s">
        <v>3</v>
      </c>
      <c r="C92" s="38">
        <v>750</v>
      </c>
      <c r="D92" s="39"/>
      <c r="E92" s="40"/>
    </row>
    <row r="93" spans="1:14" ht="18.75">
      <c r="A93" s="179"/>
      <c r="B93" s="175" t="s">
        <v>6</v>
      </c>
      <c r="C93" s="176">
        <f>(C92/(E91+(C91*60)))*3.6</f>
        <v>11.739130434782608</v>
      </c>
      <c r="D93" s="177"/>
      <c r="E93" s="178"/>
      <c r="F93" s="179"/>
      <c r="G93" s="179"/>
      <c r="H93" s="179"/>
      <c r="I93" s="179"/>
      <c r="J93" s="179"/>
      <c r="K93" s="179"/>
      <c r="L93" s="179"/>
      <c r="M93" s="179"/>
      <c r="N93" s="179"/>
    </row>
    <row r="94" spans="1:14" ht="19.5" thickBot="1">
      <c r="B94" s="14" t="s">
        <v>5</v>
      </c>
      <c r="C94" s="44">
        <f>C93/$H$1</f>
        <v>0.9391304347826086</v>
      </c>
      <c r="D94" s="45"/>
      <c r="E94" s="46"/>
    </row>
  </sheetData>
  <mergeCells count="187">
    <mergeCell ref="AA77:AB77"/>
    <mergeCell ref="AC77:AD77"/>
    <mergeCell ref="I58:K58"/>
    <mergeCell ref="L58:N58"/>
    <mergeCell ref="C59:E59"/>
    <mergeCell ref="I59:K59"/>
    <mergeCell ref="L59:N59"/>
    <mergeCell ref="C60:E60"/>
    <mergeCell ref="C61:E61"/>
    <mergeCell ref="S66:V66"/>
    <mergeCell ref="W66:Z66"/>
    <mergeCell ref="AA66:AD66"/>
    <mergeCell ref="R68:R69"/>
    <mergeCell ref="S68:S69"/>
    <mergeCell ref="T68:T69"/>
    <mergeCell ref="U68:V68"/>
    <mergeCell ref="W68:AB68"/>
    <mergeCell ref="AC68:AD68"/>
    <mergeCell ref="W69:Y69"/>
    <mergeCell ref="AA69:AB69"/>
    <mergeCell ref="AC69:AD69"/>
    <mergeCell ref="AC70:AD71"/>
    <mergeCell ref="R72:R73"/>
    <mergeCell ref="S72:S73"/>
    <mergeCell ref="L53:N53"/>
    <mergeCell ref="C54:E54"/>
    <mergeCell ref="I54:K54"/>
    <mergeCell ref="L54:N54"/>
    <mergeCell ref="C39:E39"/>
    <mergeCell ref="I36:K36"/>
    <mergeCell ref="L36:N36"/>
    <mergeCell ref="I37:K37"/>
    <mergeCell ref="L37:N37"/>
    <mergeCell ref="C50:E50"/>
    <mergeCell ref="C51:E51"/>
    <mergeCell ref="C53:E53"/>
    <mergeCell ref="F53:H54"/>
    <mergeCell ref="I53:K53"/>
    <mergeCell ref="C46:E46"/>
    <mergeCell ref="I48:K48"/>
    <mergeCell ref="L48:N48"/>
    <mergeCell ref="C49:E49"/>
    <mergeCell ref="I49:K49"/>
    <mergeCell ref="L49:N49"/>
    <mergeCell ref="C45:E45"/>
    <mergeCell ref="I43:K43"/>
    <mergeCell ref="L43:N43"/>
    <mergeCell ref="C44:E44"/>
    <mergeCell ref="A31:A34"/>
    <mergeCell ref="C31:E31"/>
    <mergeCell ref="F31:H31"/>
    <mergeCell ref="I31:K31"/>
    <mergeCell ref="L31:N31"/>
    <mergeCell ref="O31:Q31"/>
    <mergeCell ref="C33:E33"/>
    <mergeCell ref="F33:H33"/>
    <mergeCell ref="I33:K33"/>
    <mergeCell ref="L33:N33"/>
    <mergeCell ref="O33:Q33"/>
    <mergeCell ref="C34:E34"/>
    <mergeCell ref="F34:H34"/>
    <mergeCell ref="I34:K34"/>
    <mergeCell ref="L34:N34"/>
    <mergeCell ref="O34:Q34"/>
    <mergeCell ref="I44:K44"/>
    <mergeCell ref="L44:N44"/>
    <mergeCell ref="C37:E37"/>
    <mergeCell ref="C38:E38"/>
    <mergeCell ref="O26:Q26"/>
    <mergeCell ref="C28:E28"/>
    <mergeCell ref="F28:H28"/>
    <mergeCell ref="I28:K28"/>
    <mergeCell ref="L28:N28"/>
    <mergeCell ref="O28:Q28"/>
    <mergeCell ref="O29:Q29"/>
    <mergeCell ref="A26:A29"/>
    <mergeCell ref="C26:E26"/>
    <mergeCell ref="F26:H26"/>
    <mergeCell ref="I26:K26"/>
    <mergeCell ref="L26:N26"/>
    <mergeCell ref="C29:E29"/>
    <mergeCell ref="F29:H29"/>
    <mergeCell ref="I29:K29"/>
    <mergeCell ref="L29:N29"/>
    <mergeCell ref="C20:E20"/>
    <mergeCell ref="C21:E21"/>
    <mergeCell ref="C22:E22"/>
    <mergeCell ref="O16:Q16"/>
    <mergeCell ref="C17:E17"/>
    <mergeCell ref="F17:H17"/>
    <mergeCell ref="I17:K17"/>
    <mergeCell ref="L17:N17"/>
    <mergeCell ref="O17:Q17"/>
    <mergeCell ref="A14:A17"/>
    <mergeCell ref="C14:E14"/>
    <mergeCell ref="F14:H14"/>
    <mergeCell ref="I14:K14"/>
    <mergeCell ref="L14:N14"/>
    <mergeCell ref="O12:Q12"/>
    <mergeCell ref="O14:Q14"/>
    <mergeCell ref="C16:E16"/>
    <mergeCell ref="F16:H16"/>
    <mergeCell ref="I16:K16"/>
    <mergeCell ref="L16:N16"/>
    <mergeCell ref="A9:A12"/>
    <mergeCell ref="C9:E9"/>
    <mergeCell ref="F9:H9"/>
    <mergeCell ref="I9:K9"/>
    <mergeCell ref="L9:N9"/>
    <mergeCell ref="C12:E12"/>
    <mergeCell ref="F12:H12"/>
    <mergeCell ref="I12:K12"/>
    <mergeCell ref="L12:N12"/>
    <mergeCell ref="O7:Q7"/>
    <mergeCell ref="O9:Q9"/>
    <mergeCell ref="C11:E11"/>
    <mergeCell ref="F11:H11"/>
    <mergeCell ref="I11:K11"/>
    <mergeCell ref="L11:N11"/>
    <mergeCell ref="O11:Q11"/>
    <mergeCell ref="A4:A7"/>
    <mergeCell ref="C4:E4"/>
    <mergeCell ref="F4:H4"/>
    <mergeCell ref="I4:K4"/>
    <mergeCell ref="L4:N4"/>
    <mergeCell ref="C7:E7"/>
    <mergeCell ref="F7:H7"/>
    <mergeCell ref="I7:K7"/>
    <mergeCell ref="L7:N7"/>
    <mergeCell ref="O4:Q4"/>
    <mergeCell ref="C6:E6"/>
    <mergeCell ref="F6:H6"/>
    <mergeCell ref="I6:K6"/>
    <mergeCell ref="L6:N6"/>
    <mergeCell ref="O6:Q6"/>
    <mergeCell ref="U72:U73"/>
    <mergeCell ref="V72:V73"/>
    <mergeCell ref="W72:W73"/>
    <mergeCell ref="X72:X73"/>
    <mergeCell ref="Y72:Y73"/>
    <mergeCell ref="Z72:Z73"/>
    <mergeCell ref="AA72:AB73"/>
    <mergeCell ref="AC72:AD73"/>
    <mergeCell ref="R70:R71"/>
    <mergeCell ref="S70:S71"/>
    <mergeCell ref="U70:U71"/>
    <mergeCell ref="V70:V71"/>
    <mergeCell ref="W70:W71"/>
    <mergeCell ref="X70:X71"/>
    <mergeCell ref="Y70:Y71"/>
    <mergeCell ref="Z70:Z71"/>
    <mergeCell ref="AA70:AB71"/>
    <mergeCell ref="AC74:AD75"/>
    <mergeCell ref="AA76:AB76"/>
    <mergeCell ref="AC76:AD76"/>
    <mergeCell ref="R74:R75"/>
    <mergeCell ref="S74:S75"/>
    <mergeCell ref="U74:U75"/>
    <mergeCell ref="V74:V75"/>
    <mergeCell ref="W74:W75"/>
    <mergeCell ref="X74:X75"/>
    <mergeCell ref="Y74:Y75"/>
    <mergeCell ref="Z74:Z75"/>
    <mergeCell ref="AA74:AB75"/>
    <mergeCell ref="I81:K81"/>
    <mergeCell ref="C82:E82"/>
    <mergeCell ref="I82:K82"/>
    <mergeCell ref="L82:N82"/>
    <mergeCell ref="C83:E83"/>
    <mergeCell ref="I83:K83"/>
    <mergeCell ref="L83:N83"/>
    <mergeCell ref="C84:E84"/>
    <mergeCell ref="I84:K84"/>
    <mergeCell ref="L84:N84"/>
    <mergeCell ref="C92:E92"/>
    <mergeCell ref="C93:E93"/>
    <mergeCell ref="C94:E94"/>
    <mergeCell ref="I86:K86"/>
    <mergeCell ref="C87:E87"/>
    <mergeCell ref="I87:K87"/>
    <mergeCell ref="L87:N87"/>
    <mergeCell ref="C88:E88"/>
    <mergeCell ref="I88:K88"/>
    <mergeCell ref="L88:N88"/>
    <mergeCell ref="C89:E89"/>
    <mergeCell ref="I89:K89"/>
    <mergeCell ref="L89:N89"/>
  </mergeCells>
  <pageMargins left="0.7" right="0.7" top="0.75" bottom="0.75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>
  <dimension ref="A1:AD97"/>
  <sheetViews>
    <sheetView topLeftCell="A70" workbookViewId="0">
      <selection activeCell="C96" sqref="C96:E96"/>
    </sheetView>
  </sheetViews>
  <sheetFormatPr baseColWidth="10" defaultRowHeight="15"/>
  <cols>
    <col min="3" max="3" width="4.7109375" customWidth="1"/>
    <col min="4" max="4" width="1.7109375" customWidth="1"/>
    <col min="5" max="6" width="4.7109375" customWidth="1"/>
    <col min="7" max="7" width="1.7109375" customWidth="1"/>
    <col min="8" max="9" width="4.7109375" customWidth="1"/>
    <col min="10" max="10" width="1.7109375" customWidth="1"/>
    <col min="11" max="12" width="4.7109375" customWidth="1"/>
    <col min="13" max="13" width="1.7109375" customWidth="1"/>
    <col min="14" max="15" width="4.7109375" customWidth="1"/>
    <col min="16" max="16" width="1.7109375" customWidth="1"/>
    <col min="17" max="17" width="4.7109375" customWidth="1"/>
    <col min="23" max="23" width="4.7109375" customWidth="1"/>
    <col min="24" max="24" width="1.7109375" customWidth="1"/>
    <col min="25" max="25" width="4.7109375" customWidth="1"/>
  </cols>
  <sheetData>
    <row r="1" spans="1:18">
      <c r="A1" t="s">
        <v>20</v>
      </c>
      <c r="B1" t="s">
        <v>21</v>
      </c>
      <c r="F1" t="s">
        <v>2</v>
      </c>
      <c r="G1" t="s">
        <v>7</v>
      </c>
      <c r="H1">
        <v>11.5</v>
      </c>
    </row>
    <row r="3" spans="1:18" ht="15.75" thickBot="1">
      <c r="A3" s="2">
        <v>41597</v>
      </c>
    </row>
    <row r="4" spans="1:18" ht="15.75" thickBot="1">
      <c r="A4" s="113">
        <v>0.85</v>
      </c>
      <c r="B4" s="3" t="s">
        <v>3</v>
      </c>
      <c r="C4" s="58">
        <v>100</v>
      </c>
      <c r="D4" s="59"/>
      <c r="E4" s="60"/>
      <c r="F4" s="58">
        <v>100</v>
      </c>
      <c r="G4" s="59"/>
      <c r="H4" s="60"/>
      <c r="I4" s="58">
        <v>100</v>
      </c>
      <c r="J4" s="59"/>
      <c r="K4" s="60"/>
      <c r="L4" s="58">
        <v>100</v>
      </c>
      <c r="M4" s="59"/>
      <c r="N4" s="60"/>
      <c r="O4" s="58">
        <v>100</v>
      </c>
      <c r="P4" s="59"/>
      <c r="Q4" s="60"/>
    </row>
    <row r="5" spans="1:18">
      <c r="A5" s="114"/>
      <c r="B5" s="4" t="s">
        <v>4</v>
      </c>
      <c r="C5" s="7">
        <v>0</v>
      </c>
      <c r="D5" s="8" t="s">
        <v>7</v>
      </c>
      <c r="E5" s="9" t="s">
        <v>13</v>
      </c>
      <c r="F5" s="7">
        <v>0</v>
      </c>
      <c r="G5" s="8" t="s">
        <v>7</v>
      </c>
      <c r="H5" s="9" t="s">
        <v>12</v>
      </c>
      <c r="I5" s="7">
        <v>0</v>
      </c>
      <c r="J5" s="8" t="s">
        <v>7</v>
      </c>
      <c r="K5" s="9" t="s">
        <v>22</v>
      </c>
      <c r="L5" s="7">
        <v>0</v>
      </c>
      <c r="M5" s="8" t="s">
        <v>7</v>
      </c>
      <c r="N5" s="9" t="s">
        <v>23</v>
      </c>
      <c r="O5" s="7">
        <v>0</v>
      </c>
      <c r="P5" s="8" t="s">
        <v>7</v>
      </c>
      <c r="Q5" s="9" t="s">
        <v>19</v>
      </c>
    </row>
    <row r="6" spans="1:18">
      <c r="A6" s="115"/>
      <c r="B6" s="6" t="s">
        <v>6</v>
      </c>
      <c r="C6" s="110">
        <f>(C4/(E5+(60*C5)))*3.6</f>
        <v>10.285714285714286</v>
      </c>
      <c r="D6" s="111"/>
      <c r="E6" s="112"/>
      <c r="F6" s="110">
        <f t="shared" ref="F6" si="0">(F4/(H5+(60*F5)))*3.6</f>
        <v>11.25</v>
      </c>
      <c r="G6" s="111"/>
      <c r="H6" s="112"/>
      <c r="I6" s="110">
        <f t="shared" ref="I6" si="1">(I4/(K5+(60*I5)))*3.6</f>
        <v>10</v>
      </c>
      <c r="J6" s="111"/>
      <c r="K6" s="112"/>
      <c r="L6" s="110">
        <f t="shared" ref="L6" si="2">(L4/(N5+(60*L5)))*3.6</f>
        <v>10.588235294117649</v>
      </c>
      <c r="M6" s="111"/>
      <c r="N6" s="112"/>
      <c r="O6" s="110">
        <f t="shared" ref="O6" si="3">(O4/(Q5+(60*O5)))*3.6</f>
        <v>9.2307692307692317</v>
      </c>
      <c r="P6" s="111"/>
      <c r="Q6" s="112"/>
    </row>
    <row r="7" spans="1:18" ht="15.75" thickBot="1">
      <c r="A7" s="116"/>
      <c r="B7" s="5" t="s">
        <v>5</v>
      </c>
      <c r="C7" s="107">
        <f>C6/$H$1</f>
        <v>0.89440993788819878</v>
      </c>
      <c r="D7" s="108"/>
      <c r="E7" s="109"/>
      <c r="F7" s="107">
        <f t="shared" ref="F7" si="4">F6/$H$1</f>
        <v>0.97826086956521741</v>
      </c>
      <c r="G7" s="108"/>
      <c r="H7" s="109"/>
      <c r="I7" s="107">
        <f t="shared" ref="I7" si="5">I6/$H$1</f>
        <v>0.86956521739130432</v>
      </c>
      <c r="J7" s="108"/>
      <c r="K7" s="109"/>
      <c r="L7" s="107">
        <f t="shared" ref="L7" si="6">L6/$H$1</f>
        <v>0.92071611253196939</v>
      </c>
      <c r="M7" s="108"/>
      <c r="N7" s="109"/>
      <c r="O7" s="107">
        <f t="shared" ref="O7" si="7">O6/$H$1</f>
        <v>0.80267558528428107</v>
      </c>
      <c r="P7" s="108"/>
      <c r="Q7" s="109"/>
    </row>
    <row r="8" spans="1:18" ht="21.75" thickBot="1">
      <c r="A8" s="1"/>
    </row>
    <row r="9" spans="1:18" ht="15.75" customHeight="1" thickBot="1">
      <c r="A9" s="113">
        <v>1</v>
      </c>
      <c r="B9" s="3" t="s">
        <v>3</v>
      </c>
      <c r="C9" s="58">
        <v>100</v>
      </c>
      <c r="D9" s="59"/>
      <c r="E9" s="60"/>
      <c r="F9" s="58">
        <v>100</v>
      </c>
      <c r="G9" s="59"/>
      <c r="H9" s="60"/>
      <c r="I9" s="58">
        <v>100</v>
      </c>
      <c r="J9" s="59"/>
      <c r="K9" s="60"/>
      <c r="L9" s="58">
        <v>100</v>
      </c>
      <c r="M9" s="59"/>
      <c r="N9" s="60"/>
      <c r="O9" s="58">
        <v>100</v>
      </c>
      <c r="P9" s="59"/>
      <c r="Q9" s="60"/>
      <c r="R9" s="10"/>
    </row>
    <row r="10" spans="1:18" ht="15" customHeight="1">
      <c r="A10" s="114"/>
      <c r="B10" s="4" t="s">
        <v>4</v>
      </c>
      <c r="C10" s="7"/>
      <c r="D10" s="8" t="s">
        <v>7</v>
      </c>
      <c r="E10" s="9"/>
      <c r="F10" s="7"/>
      <c r="G10" s="8" t="s">
        <v>7</v>
      </c>
      <c r="H10" s="9"/>
      <c r="I10" s="7"/>
      <c r="J10" s="8" t="s">
        <v>7</v>
      </c>
      <c r="K10" s="9"/>
      <c r="L10" s="7"/>
      <c r="M10" s="8" t="s">
        <v>7</v>
      </c>
      <c r="N10" s="9"/>
      <c r="O10" s="7"/>
      <c r="P10" s="8" t="s">
        <v>7</v>
      </c>
      <c r="Q10" s="9"/>
    </row>
    <row r="11" spans="1:18" ht="15.75" customHeight="1">
      <c r="A11" s="115"/>
      <c r="B11" s="6" t="s">
        <v>6</v>
      </c>
      <c r="C11" s="110" t="e">
        <f>(C9/(E10+(60*C10)))*3.6</f>
        <v>#DIV/0!</v>
      </c>
      <c r="D11" s="111"/>
      <c r="E11" s="112"/>
      <c r="F11" s="110" t="e">
        <f t="shared" ref="F11" si="8">(F9/(H10+(60*F10)))*3.6</f>
        <v>#DIV/0!</v>
      </c>
      <c r="G11" s="111"/>
      <c r="H11" s="112"/>
      <c r="I11" s="110" t="e">
        <f t="shared" ref="I11" si="9">(I9/(K10+(60*I10)))*3.6</f>
        <v>#DIV/0!</v>
      </c>
      <c r="J11" s="111"/>
      <c r="K11" s="112"/>
      <c r="L11" s="110" t="e">
        <f t="shared" ref="L11" si="10">(L9/(N10+(60*L10)))*3.6</f>
        <v>#DIV/0!</v>
      </c>
      <c r="M11" s="111"/>
      <c r="N11" s="112"/>
      <c r="O11" s="110" t="e">
        <f t="shared" ref="O11" si="11">(O9/(Q10+(60*O10)))*3.6</f>
        <v>#DIV/0!</v>
      </c>
      <c r="P11" s="111"/>
      <c r="Q11" s="112"/>
    </row>
    <row r="12" spans="1:18" ht="15.75" customHeight="1" thickBot="1">
      <c r="A12" s="116"/>
      <c r="B12" s="5" t="s">
        <v>5</v>
      </c>
      <c r="C12" s="107" t="e">
        <f>C11/$H$1</f>
        <v>#DIV/0!</v>
      </c>
      <c r="D12" s="108"/>
      <c r="E12" s="109"/>
      <c r="F12" s="107" t="e">
        <f t="shared" ref="F12" si="12">F11/$H$1</f>
        <v>#DIV/0!</v>
      </c>
      <c r="G12" s="108"/>
      <c r="H12" s="109"/>
      <c r="I12" s="107" t="e">
        <f t="shared" ref="I12" si="13">I11/$H$1</f>
        <v>#DIV/0!</v>
      </c>
      <c r="J12" s="108"/>
      <c r="K12" s="109"/>
      <c r="L12" s="107" t="e">
        <f t="shared" ref="L12" si="14">L11/$H$1</f>
        <v>#DIV/0!</v>
      </c>
      <c r="M12" s="108"/>
      <c r="N12" s="109"/>
      <c r="O12" s="107" t="e">
        <f t="shared" ref="O12" si="15">O11/$H$1</f>
        <v>#DIV/0!</v>
      </c>
      <c r="P12" s="108"/>
      <c r="Q12" s="109"/>
    </row>
    <row r="13" spans="1:18" ht="21.75" thickBot="1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</row>
    <row r="14" spans="1:18" ht="15.75" thickBot="1">
      <c r="A14" s="113">
        <v>1.1499999999999999</v>
      </c>
      <c r="B14" s="3" t="s">
        <v>3</v>
      </c>
      <c r="C14" s="58">
        <v>100</v>
      </c>
      <c r="D14" s="59"/>
      <c r="E14" s="60"/>
      <c r="F14" s="58">
        <v>100</v>
      </c>
      <c r="G14" s="59"/>
      <c r="H14" s="60"/>
      <c r="I14" s="58">
        <v>100</v>
      </c>
      <c r="J14" s="59"/>
      <c r="K14" s="60"/>
      <c r="L14" s="58">
        <v>100</v>
      </c>
      <c r="M14" s="59"/>
      <c r="N14" s="60"/>
      <c r="O14" s="58">
        <v>100</v>
      </c>
      <c r="P14" s="59"/>
      <c r="Q14" s="60"/>
    </row>
    <row r="15" spans="1:18">
      <c r="A15" s="114"/>
      <c r="B15" s="4" t="s">
        <v>4</v>
      </c>
      <c r="C15" s="7"/>
      <c r="D15" s="8" t="s">
        <v>7</v>
      </c>
      <c r="E15" s="9"/>
      <c r="F15" s="7"/>
      <c r="G15" s="8" t="s">
        <v>7</v>
      </c>
      <c r="H15" s="9"/>
      <c r="I15" s="7"/>
      <c r="J15" s="8" t="s">
        <v>7</v>
      </c>
      <c r="K15" s="9"/>
      <c r="L15" s="7"/>
      <c r="M15" s="8" t="s">
        <v>7</v>
      </c>
      <c r="N15" s="9"/>
      <c r="O15" s="7"/>
      <c r="P15" s="8" t="s">
        <v>7</v>
      </c>
      <c r="Q15" s="9"/>
    </row>
    <row r="16" spans="1:18">
      <c r="A16" s="115"/>
      <c r="B16" s="6" t="s">
        <v>6</v>
      </c>
      <c r="C16" s="110" t="e">
        <f>(C14/(E15+(60*C15)))*3.6</f>
        <v>#DIV/0!</v>
      </c>
      <c r="D16" s="111"/>
      <c r="E16" s="112"/>
      <c r="F16" s="110" t="e">
        <f t="shared" ref="F16" si="16">(F14/(H15+(60*F15)))*3.6</f>
        <v>#DIV/0!</v>
      </c>
      <c r="G16" s="111"/>
      <c r="H16" s="112"/>
      <c r="I16" s="110" t="e">
        <f t="shared" ref="I16" si="17">(I14/(K15+(60*I15)))*3.6</f>
        <v>#DIV/0!</v>
      </c>
      <c r="J16" s="111"/>
      <c r="K16" s="112"/>
      <c r="L16" s="110" t="e">
        <f t="shared" ref="L16" si="18">(L14/(N15+(60*L15)))*3.6</f>
        <v>#DIV/0!</v>
      </c>
      <c r="M16" s="111"/>
      <c r="N16" s="112"/>
      <c r="O16" s="110" t="e">
        <f t="shared" ref="O16" si="19">(O14/(Q15+(60*O15)))*3.6</f>
        <v>#DIV/0!</v>
      </c>
      <c r="P16" s="111"/>
      <c r="Q16" s="112"/>
    </row>
    <row r="17" spans="1:17" ht="15.75" thickBot="1">
      <c r="A17" s="116"/>
      <c r="B17" s="5" t="s">
        <v>5</v>
      </c>
      <c r="C17" s="107" t="e">
        <f>C16/$H$1</f>
        <v>#DIV/0!</v>
      </c>
      <c r="D17" s="108"/>
      <c r="E17" s="109"/>
      <c r="F17" s="107" t="e">
        <f t="shared" ref="F17" si="20">F16/$H$1</f>
        <v>#DIV/0!</v>
      </c>
      <c r="G17" s="108"/>
      <c r="H17" s="109"/>
      <c r="I17" s="107" t="e">
        <f t="shared" ref="I17" si="21">I16/$H$1</f>
        <v>#DIV/0!</v>
      </c>
      <c r="J17" s="108"/>
      <c r="K17" s="109"/>
      <c r="L17" s="107" t="e">
        <f t="shared" ref="L17" si="22">L16/$H$1</f>
        <v>#DIV/0!</v>
      </c>
      <c r="M17" s="108"/>
      <c r="N17" s="109"/>
      <c r="O17" s="107" t="e">
        <f t="shared" ref="O17" si="23">O16/$H$1</f>
        <v>#DIV/0!</v>
      </c>
      <c r="P17" s="108"/>
      <c r="Q17" s="109"/>
    </row>
    <row r="18" spans="1:17" ht="21.75" thickBot="1">
      <c r="A18" s="1"/>
    </row>
    <row r="19" spans="1:17" ht="19.5" thickBot="1">
      <c r="B19" s="16" t="s">
        <v>4</v>
      </c>
      <c r="C19" s="17">
        <v>6</v>
      </c>
      <c r="D19" s="18" t="s">
        <v>7</v>
      </c>
      <c r="E19" s="19" t="s">
        <v>9</v>
      </c>
    </row>
    <row r="20" spans="1:17" ht="18.75">
      <c r="B20" s="15" t="s">
        <v>3</v>
      </c>
      <c r="C20" s="38">
        <v>880</v>
      </c>
      <c r="D20" s="39"/>
      <c r="E20" s="40"/>
    </row>
    <row r="21" spans="1:17" ht="18.75">
      <c r="B21" s="13" t="s">
        <v>6</v>
      </c>
      <c r="C21" s="41">
        <f>(C20/(E19+(C19*60)))*3.6</f>
        <v>8.8000000000000007</v>
      </c>
      <c r="D21" s="42"/>
      <c r="E21" s="43"/>
    </row>
    <row r="22" spans="1:17" ht="19.5" thickBot="1">
      <c r="B22" s="14" t="s">
        <v>5</v>
      </c>
      <c r="C22" s="44">
        <f>C21/H1</f>
        <v>0.76521739130434785</v>
      </c>
      <c r="D22" s="45"/>
      <c r="E22" s="46"/>
    </row>
    <row r="25" spans="1:17" ht="15.75" thickBot="1">
      <c r="A25" s="2">
        <v>41604</v>
      </c>
    </row>
    <row r="26" spans="1:17" ht="15.75" thickBot="1">
      <c r="A26" s="113">
        <v>0.85</v>
      </c>
      <c r="B26" s="3" t="s">
        <v>3</v>
      </c>
      <c r="C26" s="58">
        <v>100</v>
      </c>
      <c r="D26" s="59"/>
      <c r="E26" s="60"/>
      <c r="F26" s="58">
        <v>100</v>
      </c>
      <c r="G26" s="59"/>
      <c r="H26" s="60"/>
      <c r="I26" s="58">
        <v>100</v>
      </c>
      <c r="J26" s="59"/>
      <c r="K26" s="60"/>
      <c r="L26" s="58">
        <v>100</v>
      </c>
      <c r="M26" s="59"/>
      <c r="N26" s="60"/>
      <c r="O26" s="58">
        <v>100</v>
      </c>
      <c r="P26" s="59"/>
      <c r="Q26" s="60"/>
    </row>
    <row r="27" spans="1:17">
      <c r="A27" s="114"/>
      <c r="B27" s="4" t="s">
        <v>4</v>
      </c>
      <c r="C27" s="7">
        <v>0</v>
      </c>
      <c r="D27" s="8" t="s">
        <v>7</v>
      </c>
      <c r="E27" s="9" t="s">
        <v>23</v>
      </c>
      <c r="F27" s="7">
        <v>0</v>
      </c>
      <c r="G27" s="8" t="s">
        <v>7</v>
      </c>
      <c r="H27" s="9" t="s">
        <v>32</v>
      </c>
      <c r="I27" s="7">
        <v>0</v>
      </c>
      <c r="J27" s="8" t="s">
        <v>7</v>
      </c>
      <c r="K27" s="9" t="s">
        <v>75</v>
      </c>
      <c r="L27" s="7">
        <v>0</v>
      </c>
      <c r="M27" s="8" t="s">
        <v>7</v>
      </c>
      <c r="N27" s="9" t="s">
        <v>13</v>
      </c>
      <c r="O27" s="7">
        <v>0</v>
      </c>
      <c r="P27" s="8" t="s">
        <v>7</v>
      </c>
      <c r="Q27" s="9" t="s">
        <v>10</v>
      </c>
    </row>
    <row r="28" spans="1:17">
      <c r="A28" s="115"/>
      <c r="B28" s="6" t="s">
        <v>6</v>
      </c>
      <c r="C28" s="110">
        <f>(C26/(E27+(60*C27)))*3.6</f>
        <v>10.588235294117649</v>
      </c>
      <c r="D28" s="111"/>
      <c r="E28" s="112"/>
      <c r="F28" s="110">
        <f t="shared" ref="F28" si="24">(F26/(H27+(60*F27)))*3.6</f>
        <v>8.5714285714285712</v>
      </c>
      <c r="G28" s="111"/>
      <c r="H28" s="112"/>
      <c r="I28" s="110">
        <f t="shared" ref="I28" si="25">(I26/(K27+(60*I27)))*3.6</f>
        <v>8.7804878048780495</v>
      </c>
      <c r="J28" s="111"/>
      <c r="K28" s="112"/>
      <c r="L28" s="110">
        <f t="shared" ref="L28" si="26">(L26/(N27+(60*L27)))*3.6</f>
        <v>10.285714285714286</v>
      </c>
      <c r="M28" s="111"/>
      <c r="N28" s="112"/>
      <c r="O28" s="110">
        <f t="shared" ref="O28" si="27">(O26/(Q27+(60*O27)))*3.6</f>
        <v>9.7297297297297298</v>
      </c>
      <c r="P28" s="111"/>
      <c r="Q28" s="112"/>
    </row>
    <row r="29" spans="1:17" ht="15.75" thickBot="1">
      <c r="A29" s="116"/>
      <c r="B29" s="5" t="s">
        <v>5</v>
      </c>
      <c r="C29" s="107">
        <f>C28/$H$1</f>
        <v>0.92071611253196939</v>
      </c>
      <c r="D29" s="108"/>
      <c r="E29" s="109"/>
      <c r="F29" s="107">
        <f t="shared" ref="F29" si="28">F28/$H$1</f>
        <v>0.74534161490683226</v>
      </c>
      <c r="G29" s="108"/>
      <c r="H29" s="109"/>
      <c r="I29" s="107">
        <f t="shared" ref="I29" si="29">I28/$H$1</f>
        <v>0.7635206786850478</v>
      </c>
      <c r="J29" s="108"/>
      <c r="K29" s="109"/>
      <c r="L29" s="107">
        <f t="shared" ref="L29" si="30">L28/$H$1</f>
        <v>0.89440993788819878</v>
      </c>
      <c r="M29" s="108"/>
      <c r="N29" s="109"/>
      <c r="O29" s="107">
        <f t="shared" ref="O29" si="31">O28/$H$1</f>
        <v>0.84606345475910694</v>
      </c>
      <c r="P29" s="108"/>
      <c r="Q29" s="109"/>
    </row>
    <row r="30" spans="1:17" ht="15.75" thickBot="1"/>
    <row r="31" spans="1:17" ht="15.75" thickBot="1">
      <c r="A31" s="113">
        <v>1</v>
      </c>
      <c r="B31" s="3" t="s">
        <v>3</v>
      </c>
      <c r="C31" s="58">
        <v>100</v>
      </c>
      <c r="D31" s="59"/>
      <c r="E31" s="60"/>
      <c r="F31" s="58">
        <v>100</v>
      </c>
      <c r="G31" s="59"/>
      <c r="H31" s="60"/>
      <c r="I31" s="58">
        <v>100</v>
      </c>
      <c r="J31" s="59"/>
      <c r="K31" s="60"/>
      <c r="L31" s="58">
        <v>100</v>
      </c>
      <c r="M31" s="59"/>
      <c r="N31" s="60"/>
      <c r="O31" s="58">
        <v>100</v>
      </c>
      <c r="P31" s="59"/>
      <c r="Q31" s="60"/>
    </row>
    <row r="32" spans="1:17">
      <c r="A32" s="114"/>
      <c r="B32" s="4" t="s">
        <v>4</v>
      </c>
      <c r="C32" s="7">
        <v>0</v>
      </c>
      <c r="D32" s="8" t="s">
        <v>7</v>
      </c>
      <c r="E32" s="9" t="s">
        <v>22</v>
      </c>
      <c r="F32" s="7">
        <v>0</v>
      </c>
      <c r="G32" s="8" t="s">
        <v>7</v>
      </c>
      <c r="H32" s="9"/>
      <c r="I32" s="7">
        <v>0</v>
      </c>
      <c r="J32" s="8" t="s">
        <v>7</v>
      </c>
      <c r="K32" s="9"/>
      <c r="L32" s="7">
        <v>0</v>
      </c>
      <c r="M32" s="8" t="s">
        <v>7</v>
      </c>
      <c r="N32" s="9"/>
      <c r="O32" s="7">
        <v>0</v>
      </c>
      <c r="P32" s="8" t="s">
        <v>7</v>
      </c>
      <c r="Q32" s="9"/>
    </row>
    <row r="33" spans="1:17">
      <c r="A33" s="115"/>
      <c r="B33" s="6" t="s">
        <v>6</v>
      </c>
      <c r="C33" s="110">
        <f>(C31/(E32+(60*C32)))*3.6</f>
        <v>10</v>
      </c>
      <c r="D33" s="111"/>
      <c r="E33" s="112"/>
      <c r="F33" s="110" t="e">
        <f t="shared" ref="F33" si="32">(F31/(H32+(60*F32)))*3.6</f>
        <v>#DIV/0!</v>
      </c>
      <c r="G33" s="111"/>
      <c r="H33" s="112"/>
      <c r="I33" s="110" t="e">
        <f t="shared" ref="I33" si="33">(I31/(K32+(60*I32)))*3.6</f>
        <v>#DIV/0!</v>
      </c>
      <c r="J33" s="111"/>
      <c r="K33" s="112"/>
      <c r="L33" s="110" t="e">
        <f t="shared" ref="L33" si="34">(L31/(N32+(60*L32)))*3.6</f>
        <v>#DIV/0!</v>
      </c>
      <c r="M33" s="111"/>
      <c r="N33" s="112"/>
      <c r="O33" s="110" t="e">
        <f t="shared" ref="O33" si="35">(O31/(Q32+(60*O32)))*3.6</f>
        <v>#DIV/0!</v>
      </c>
      <c r="P33" s="111"/>
      <c r="Q33" s="112"/>
    </row>
    <row r="34" spans="1:17" ht="15.75" thickBot="1">
      <c r="A34" s="116"/>
      <c r="B34" s="5" t="s">
        <v>5</v>
      </c>
      <c r="C34" s="107">
        <f>C33/$H$1</f>
        <v>0.86956521739130432</v>
      </c>
      <c r="D34" s="108"/>
      <c r="E34" s="109"/>
      <c r="F34" s="107"/>
      <c r="G34" s="108"/>
      <c r="H34" s="109"/>
      <c r="I34" s="107"/>
      <c r="J34" s="108"/>
      <c r="K34" s="109"/>
      <c r="L34" s="107"/>
      <c r="M34" s="108"/>
      <c r="N34" s="109"/>
      <c r="O34" s="107"/>
      <c r="P34" s="108"/>
      <c r="Q34" s="109"/>
    </row>
    <row r="35" spans="1:17" ht="15.75" thickBot="1"/>
    <row r="36" spans="1:17" ht="19.5" thickBot="1">
      <c r="B36" s="16" t="s">
        <v>4</v>
      </c>
      <c r="C36" s="17">
        <v>6</v>
      </c>
      <c r="D36" s="18" t="s">
        <v>7</v>
      </c>
      <c r="E36" s="19" t="s">
        <v>9</v>
      </c>
      <c r="I36" s="128" t="s">
        <v>70</v>
      </c>
      <c r="J36" s="129"/>
      <c r="K36" s="129"/>
      <c r="L36" s="51">
        <v>8.5</v>
      </c>
      <c r="M36" s="51"/>
      <c r="N36" s="52"/>
    </row>
    <row r="37" spans="1:17" ht="19.5" thickBot="1">
      <c r="B37" s="15" t="s">
        <v>3</v>
      </c>
      <c r="C37" s="38">
        <v>875</v>
      </c>
      <c r="D37" s="39"/>
      <c r="E37" s="40"/>
      <c r="I37" s="117" t="s">
        <v>71</v>
      </c>
      <c r="J37" s="118"/>
      <c r="K37" s="118"/>
      <c r="L37" s="55">
        <f>ABS(C38-L36)</f>
        <v>0.25</v>
      </c>
      <c r="M37" s="55"/>
      <c r="N37" s="56"/>
    </row>
    <row r="38" spans="1:17" ht="18.75">
      <c r="B38" s="13" t="s">
        <v>6</v>
      </c>
      <c r="C38" s="41">
        <f>(C37/(E36+(C36*60)))*3.6</f>
        <v>8.75</v>
      </c>
      <c r="D38" s="42"/>
      <c r="E38" s="43"/>
    </row>
    <row r="39" spans="1:17" ht="19.5" thickBot="1">
      <c r="B39" s="14" t="s">
        <v>5</v>
      </c>
      <c r="C39" s="44">
        <f>C38/$H$1</f>
        <v>0.76086956521739135</v>
      </c>
      <c r="D39" s="45"/>
      <c r="E39" s="46"/>
    </row>
    <row r="42" spans="1:17" ht="15.75" thickBot="1">
      <c r="A42" s="2">
        <v>41611</v>
      </c>
    </row>
    <row r="43" spans="1:17" ht="19.5" thickBot="1">
      <c r="B43" s="16" t="s">
        <v>4</v>
      </c>
      <c r="C43" s="17">
        <v>6</v>
      </c>
      <c r="D43" s="18" t="s">
        <v>7</v>
      </c>
      <c r="E43" s="19" t="s">
        <v>9</v>
      </c>
      <c r="I43" s="128" t="s">
        <v>70</v>
      </c>
      <c r="J43" s="129"/>
      <c r="K43" s="129"/>
      <c r="L43" s="51">
        <v>7.5</v>
      </c>
      <c r="M43" s="51"/>
      <c r="N43" s="52"/>
    </row>
    <row r="44" spans="1:17" ht="19.5" thickBot="1">
      <c r="B44" s="15" t="s">
        <v>3</v>
      </c>
      <c r="C44" s="38">
        <v>985</v>
      </c>
      <c r="D44" s="39"/>
      <c r="E44" s="40"/>
      <c r="I44" s="117" t="s">
        <v>71</v>
      </c>
      <c r="J44" s="118"/>
      <c r="K44" s="118"/>
      <c r="L44" s="55">
        <f>ABS(C45-L43)</f>
        <v>2.3499999999999996</v>
      </c>
      <c r="M44" s="55"/>
      <c r="N44" s="56"/>
    </row>
    <row r="45" spans="1:17" ht="18.75">
      <c r="B45" s="13" t="s">
        <v>6</v>
      </c>
      <c r="C45" s="41">
        <f>(C44/(E43+(C43*60)))*3.6</f>
        <v>9.85</v>
      </c>
      <c r="D45" s="42"/>
      <c r="E45" s="43"/>
    </row>
    <row r="46" spans="1:17" ht="19.5" thickBot="1">
      <c r="B46" s="14" t="s">
        <v>5</v>
      </c>
      <c r="C46" s="44">
        <f>C45/$H$1</f>
        <v>0.85652173913043472</v>
      </c>
      <c r="D46" s="45"/>
      <c r="E46" s="46"/>
    </row>
    <row r="47" spans="1:17" ht="15.75" thickBot="1"/>
    <row r="48" spans="1:17" ht="19.5" thickBot="1">
      <c r="B48" s="16" t="s">
        <v>4</v>
      </c>
      <c r="C48" s="17">
        <v>2</v>
      </c>
      <c r="D48" s="18" t="s">
        <v>7</v>
      </c>
      <c r="E48" s="19" t="s">
        <v>9</v>
      </c>
      <c r="I48" s="128" t="s">
        <v>70</v>
      </c>
      <c r="J48" s="129"/>
      <c r="K48" s="129"/>
      <c r="L48" s="51" t="s">
        <v>73</v>
      </c>
      <c r="M48" s="51"/>
      <c r="N48" s="52"/>
    </row>
    <row r="49" spans="1:14" ht="19.5" thickBot="1">
      <c r="B49" s="15" t="s">
        <v>3</v>
      </c>
      <c r="C49" s="38">
        <v>380</v>
      </c>
      <c r="D49" s="39"/>
      <c r="E49" s="40"/>
      <c r="I49" s="117" t="s">
        <v>71</v>
      </c>
      <c r="J49" s="118"/>
      <c r="K49" s="118"/>
      <c r="L49" s="55" t="e">
        <f>ABS(C50-L48)</f>
        <v>#VALUE!</v>
      </c>
      <c r="M49" s="55"/>
      <c r="N49" s="56"/>
    </row>
    <row r="50" spans="1:14" ht="18.75">
      <c r="B50" s="13" t="s">
        <v>6</v>
      </c>
      <c r="C50" s="41">
        <f>(C49/(E48+(C48*60)))*3.6</f>
        <v>11.4</v>
      </c>
      <c r="D50" s="42"/>
      <c r="E50" s="43"/>
    </row>
    <row r="51" spans="1:14" ht="19.5" thickBot="1">
      <c r="B51" s="14" t="s">
        <v>5</v>
      </c>
      <c r="C51" s="44">
        <f>C50/$H$1</f>
        <v>0.99130434782608701</v>
      </c>
      <c r="D51" s="45"/>
      <c r="E51" s="46"/>
    </row>
    <row r="52" spans="1:14" ht="15.75" thickBot="1"/>
    <row r="53" spans="1:14" ht="30">
      <c r="B53" s="21" t="s">
        <v>87</v>
      </c>
      <c r="C53" s="130">
        <f>(C46+C51)/2</f>
        <v>0.92391304347826086</v>
      </c>
      <c r="D53" s="130"/>
      <c r="E53" s="131"/>
      <c r="F53" s="132"/>
      <c r="G53" s="51"/>
      <c r="H53" s="133"/>
      <c r="I53" s="136" t="s">
        <v>89</v>
      </c>
      <c r="J53" s="137"/>
      <c r="K53" s="137"/>
      <c r="L53" s="119" t="e">
        <f>(L44+L49)/2</f>
        <v>#VALUE!</v>
      </c>
      <c r="M53" s="119"/>
      <c r="N53" s="120"/>
    </row>
    <row r="54" spans="1:14" ht="16.5" thickBot="1">
      <c r="B54" s="22" t="s">
        <v>88</v>
      </c>
      <c r="C54" s="121">
        <v>5</v>
      </c>
      <c r="D54" s="122"/>
      <c r="E54" s="123"/>
      <c r="F54" s="134"/>
      <c r="G54" s="125"/>
      <c r="H54" s="135"/>
      <c r="I54" s="124" t="s">
        <v>88</v>
      </c>
      <c r="J54" s="125"/>
      <c r="K54" s="125"/>
      <c r="L54" s="126"/>
      <c r="M54" s="126"/>
      <c r="N54" s="127"/>
    </row>
    <row r="57" spans="1:14" ht="15.75" thickBot="1">
      <c r="A57" s="2">
        <v>41613</v>
      </c>
      <c r="B57" t="s">
        <v>76</v>
      </c>
    </row>
    <row r="58" spans="1:14" ht="19.5" thickBot="1">
      <c r="B58" s="16" t="s">
        <v>4</v>
      </c>
      <c r="C58" s="17">
        <v>2</v>
      </c>
      <c r="D58" s="18" t="s">
        <v>7</v>
      </c>
      <c r="E58" s="19" t="s">
        <v>9</v>
      </c>
      <c r="I58" s="128" t="s">
        <v>70</v>
      </c>
      <c r="J58" s="129"/>
      <c r="K58" s="129"/>
      <c r="L58" s="51"/>
      <c r="M58" s="51"/>
      <c r="N58" s="52"/>
    </row>
    <row r="59" spans="1:14" ht="19.5" thickBot="1">
      <c r="B59" s="15" t="s">
        <v>3</v>
      </c>
      <c r="C59" s="38"/>
      <c r="D59" s="39"/>
      <c r="E59" s="40"/>
      <c r="I59" s="117" t="s">
        <v>71</v>
      </c>
      <c r="J59" s="118"/>
      <c r="K59" s="118"/>
      <c r="L59" s="55">
        <f>ABS(C60-L58)</f>
        <v>0</v>
      </c>
      <c r="M59" s="55"/>
      <c r="N59" s="56"/>
    </row>
    <row r="60" spans="1:14" ht="18.75">
      <c r="B60" s="13" t="s">
        <v>6</v>
      </c>
      <c r="C60" s="41">
        <f>(C59/(E58+(C58*60)))*3.6</f>
        <v>0</v>
      </c>
      <c r="D60" s="42"/>
      <c r="E60" s="43"/>
    </row>
    <row r="61" spans="1:14" ht="19.5" thickBot="1">
      <c r="B61" s="14" t="s">
        <v>5</v>
      </c>
      <c r="C61" s="44">
        <f>C60/$H$1</f>
        <v>0</v>
      </c>
      <c r="D61" s="45"/>
      <c r="E61" s="46"/>
    </row>
    <row r="65" spans="1:30" ht="15.75" thickBot="1">
      <c r="A65" s="2">
        <v>41618</v>
      </c>
    </row>
    <row r="66" spans="1:30" ht="15.75" thickBot="1">
      <c r="R66" s="25" t="s">
        <v>95</v>
      </c>
      <c r="S66" s="139"/>
      <c r="T66" s="140"/>
      <c r="U66" s="140"/>
      <c r="V66" s="141"/>
      <c r="W66" s="140" t="s">
        <v>96</v>
      </c>
      <c r="X66" s="140"/>
      <c r="Y66" s="140"/>
      <c r="Z66" s="139"/>
      <c r="AA66" s="142"/>
      <c r="AB66" s="140"/>
      <c r="AC66" s="140"/>
      <c r="AD66" s="141"/>
    </row>
    <row r="67" spans="1:30" ht="15.75" thickBot="1">
      <c r="S67" s="26"/>
      <c r="T67" s="26"/>
      <c r="U67" s="27"/>
      <c r="Z67" s="26"/>
      <c r="AA67" s="26"/>
      <c r="AB67" s="26"/>
    </row>
    <row r="68" spans="1:30" ht="15.75">
      <c r="R68" s="143" t="s">
        <v>97</v>
      </c>
      <c r="S68" s="145" t="s">
        <v>98</v>
      </c>
      <c r="T68" s="143" t="s">
        <v>99</v>
      </c>
      <c r="U68" s="147" t="s">
        <v>70</v>
      </c>
      <c r="V68" s="148"/>
      <c r="W68" s="149"/>
      <c r="X68" s="150"/>
      <c r="Y68" s="150"/>
      <c r="Z68" s="150"/>
      <c r="AA68" s="150"/>
      <c r="AB68" s="151"/>
      <c r="AC68" s="152" t="s">
        <v>100</v>
      </c>
      <c r="AD68" s="153"/>
    </row>
    <row r="69" spans="1:30" ht="15.75" customHeight="1" thickBot="1">
      <c r="R69" s="144"/>
      <c r="S69" s="146"/>
      <c r="T69" s="144"/>
      <c r="U69" s="28" t="s">
        <v>5</v>
      </c>
      <c r="V69" s="29" t="s">
        <v>6</v>
      </c>
      <c r="W69" s="154" t="s">
        <v>4</v>
      </c>
      <c r="X69" s="155"/>
      <c r="Y69" s="156"/>
      <c r="Z69" s="30" t="s">
        <v>6</v>
      </c>
      <c r="AA69" s="157" t="s">
        <v>5</v>
      </c>
      <c r="AB69" s="158"/>
      <c r="AC69" s="159" t="s">
        <v>101</v>
      </c>
      <c r="AD69" s="160"/>
    </row>
    <row r="70" spans="1:30">
      <c r="R70" s="98">
        <v>1</v>
      </c>
      <c r="S70" s="99">
        <v>900</v>
      </c>
      <c r="T70" s="31" t="s">
        <v>102</v>
      </c>
      <c r="U70" s="73">
        <f>(V70/$H$1)</f>
        <v>0.6</v>
      </c>
      <c r="V70" s="101">
        <v>6.9</v>
      </c>
      <c r="W70" s="102">
        <v>6</v>
      </c>
      <c r="X70" s="103" t="s">
        <v>7</v>
      </c>
      <c r="Y70" s="104" t="s">
        <v>44</v>
      </c>
      <c r="Z70" s="95">
        <f>(S70/((W70*60)+Y70))*3.6</f>
        <v>8.4155844155844157</v>
      </c>
      <c r="AA70" s="105">
        <f>(Z70/$H$1)*100</f>
        <v>73.178994918125355</v>
      </c>
      <c r="AB70" s="106"/>
      <c r="AC70" s="161">
        <f>ABS(Z70-V70)</f>
        <v>1.5155844155844154</v>
      </c>
      <c r="AD70" s="162"/>
    </row>
    <row r="71" spans="1:30">
      <c r="R71" s="69"/>
      <c r="S71" s="100"/>
      <c r="T71" s="32" t="s">
        <v>114</v>
      </c>
      <c r="U71" s="74"/>
      <c r="V71" s="75"/>
      <c r="W71" s="77"/>
      <c r="X71" s="79"/>
      <c r="Y71" s="81"/>
      <c r="Z71" s="95"/>
      <c r="AA71" s="96"/>
      <c r="AB71" s="97"/>
      <c r="AC71" s="61"/>
      <c r="AD71" s="62"/>
    </row>
    <row r="72" spans="1:30" ht="15" customHeight="1">
      <c r="R72" s="69">
        <v>2</v>
      </c>
      <c r="S72" s="71">
        <v>700</v>
      </c>
      <c r="T72" s="32" t="s">
        <v>107</v>
      </c>
      <c r="U72" s="73">
        <f t="shared" ref="U72" si="36">(V72/$H$1)</f>
        <v>0.79999999999999993</v>
      </c>
      <c r="V72" s="75">
        <v>9.1999999999999993</v>
      </c>
      <c r="W72" s="89">
        <v>4</v>
      </c>
      <c r="X72" s="91" t="s">
        <v>7</v>
      </c>
      <c r="Y72" s="93" t="s">
        <v>32</v>
      </c>
      <c r="Z72" s="95">
        <f>(S72/((W72*60)+Y72))*3.6</f>
        <v>8.9361702127659566</v>
      </c>
      <c r="AA72" s="85">
        <f t="shared" ref="AA72" si="37">(Z72/$H$1)*100</f>
        <v>77.705827937095279</v>
      </c>
      <c r="AB72" s="86"/>
      <c r="AC72" s="61">
        <f>ABS(Z72-V72)</f>
        <v>0.26382978723404271</v>
      </c>
      <c r="AD72" s="62"/>
    </row>
    <row r="73" spans="1:30" ht="15" customHeight="1">
      <c r="R73" s="69"/>
      <c r="S73" s="100"/>
      <c r="T73" s="32" t="s">
        <v>108</v>
      </c>
      <c r="U73" s="74"/>
      <c r="V73" s="75"/>
      <c r="W73" s="90"/>
      <c r="X73" s="92"/>
      <c r="Y73" s="94"/>
      <c r="Z73" s="95"/>
      <c r="AA73" s="96"/>
      <c r="AB73" s="97"/>
      <c r="AC73" s="61"/>
      <c r="AD73" s="62"/>
    </row>
    <row r="74" spans="1:30" ht="15" customHeight="1">
      <c r="R74" s="69">
        <v>3</v>
      </c>
      <c r="S74" s="71">
        <v>400</v>
      </c>
      <c r="T74" s="32" t="s">
        <v>109</v>
      </c>
      <c r="U74" s="73">
        <f t="shared" ref="U74" si="38">(V74/$H$1)</f>
        <v>1</v>
      </c>
      <c r="V74" s="75">
        <v>11.5</v>
      </c>
      <c r="W74" s="77">
        <v>1</v>
      </c>
      <c r="X74" s="79" t="s">
        <v>7</v>
      </c>
      <c r="Y74" s="81" t="s">
        <v>153</v>
      </c>
      <c r="Z74" s="83">
        <f>(S74/((W74*60)+Y74))*3.6</f>
        <v>12.203389830508474</v>
      </c>
      <c r="AA74" s="85">
        <f t="shared" ref="AA74" si="39">(Z74/$H$1)*100</f>
        <v>106.11643330876934</v>
      </c>
      <c r="AB74" s="86"/>
      <c r="AC74" s="61">
        <f>ABS(Z74-V74)</f>
        <v>0.70338983050847403</v>
      </c>
      <c r="AD74" s="62"/>
    </row>
    <row r="75" spans="1:30" ht="15.75" customHeight="1" thickBot="1">
      <c r="R75" s="70"/>
      <c r="S75" s="72"/>
      <c r="T75" s="33" t="s">
        <v>165</v>
      </c>
      <c r="U75" s="74"/>
      <c r="V75" s="76"/>
      <c r="W75" s="78"/>
      <c r="X75" s="80"/>
      <c r="Y75" s="82"/>
      <c r="Z75" s="84"/>
      <c r="AA75" s="87"/>
      <c r="AB75" s="88"/>
      <c r="AC75" s="63"/>
      <c r="AD75" s="64"/>
    </row>
    <row r="76" spans="1:30" ht="26.25">
      <c r="Z76" s="34" t="s">
        <v>103</v>
      </c>
      <c r="AA76" s="65">
        <f>AVERAGE(AA70:AA75)</f>
        <v>85.667085387996664</v>
      </c>
      <c r="AB76" s="66"/>
      <c r="AC76" s="67">
        <f>AVERAGE(AC70:AC75)</f>
        <v>0.8276013444423107</v>
      </c>
      <c r="AD76" s="68"/>
    </row>
    <row r="77" spans="1:30">
      <c r="Z77" s="35" t="s">
        <v>105</v>
      </c>
      <c r="AA77" s="138">
        <v>3.5</v>
      </c>
      <c r="AB77" s="138"/>
      <c r="AC77" s="138">
        <v>2.5</v>
      </c>
      <c r="AD77" s="138"/>
    </row>
    <row r="83" spans="1:14" ht="15.75" thickBot="1">
      <c r="A83" s="2">
        <v>41646</v>
      </c>
    </row>
    <row r="84" spans="1:14" ht="19.5" thickBot="1">
      <c r="B84" s="16" t="s">
        <v>4</v>
      </c>
      <c r="C84" s="17">
        <v>3</v>
      </c>
      <c r="D84" s="18" t="s">
        <v>7</v>
      </c>
      <c r="E84" s="19" t="s">
        <v>181</v>
      </c>
      <c r="I84" s="58" t="s">
        <v>4</v>
      </c>
      <c r="J84" s="59" t="s">
        <v>4</v>
      </c>
      <c r="K84" s="60" t="s">
        <v>4</v>
      </c>
      <c r="L84" s="18">
        <v>2</v>
      </c>
      <c r="M84" s="18" t="s">
        <v>7</v>
      </c>
      <c r="N84" s="19" t="s">
        <v>10</v>
      </c>
    </row>
    <row r="85" spans="1:14" ht="18.75">
      <c r="B85" s="15" t="s">
        <v>3</v>
      </c>
      <c r="C85" s="38">
        <v>750</v>
      </c>
      <c r="D85" s="39"/>
      <c r="E85" s="40"/>
      <c r="I85" s="38" t="s">
        <v>3</v>
      </c>
      <c r="J85" s="39" t="s">
        <v>3</v>
      </c>
      <c r="K85" s="40" t="s">
        <v>3</v>
      </c>
      <c r="L85" s="53">
        <v>600</v>
      </c>
      <c r="M85" s="39"/>
      <c r="N85" s="40"/>
    </row>
    <row r="86" spans="1:14" ht="18.75">
      <c r="A86" s="179"/>
      <c r="B86" s="175" t="s">
        <v>6</v>
      </c>
      <c r="C86" s="176">
        <f>(C85/(E84+(C84*60)))*3.6</f>
        <v>11.688311688311689</v>
      </c>
      <c r="D86" s="177"/>
      <c r="E86" s="178"/>
      <c r="F86" s="179"/>
      <c r="G86" s="179"/>
      <c r="H86" s="179"/>
      <c r="I86" s="110" t="s">
        <v>6</v>
      </c>
      <c r="J86" s="111" t="s">
        <v>6</v>
      </c>
      <c r="K86" s="112" t="s">
        <v>6</v>
      </c>
      <c r="L86" s="180">
        <f>(L85/(N84+(L84*60)))*3.6</f>
        <v>13.757961783439491</v>
      </c>
      <c r="M86" s="177"/>
      <c r="N86" s="178"/>
    </row>
    <row r="87" spans="1:14" ht="19.5" thickBot="1">
      <c r="B87" s="14" t="s">
        <v>5</v>
      </c>
      <c r="C87" s="44">
        <f>C86/$H$1</f>
        <v>1.0163749294184077</v>
      </c>
      <c r="D87" s="45"/>
      <c r="E87" s="46"/>
      <c r="I87" s="54" t="s">
        <v>5</v>
      </c>
      <c r="J87" s="55" t="s">
        <v>5</v>
      </c>
      <c r="K87" s="56" t="s">
        <v>5</v>
      </c>
      <c r="L87" s="57">
        <f>L86/$H$1</f>
        <v>1.1963445029077817</v>
      </c>
      <c r="M87" s="45"/>
      <c r="N87" s="46"/>
    </row>
    <row r="88" spans="1:14" ht="15.75" thickBot="1"/>
    <row r="89" spans="1:14" ht="19.5" thickBot="1">
      <c r="B89" s="16" t="s">
        <v>4</v>
      </c>
      <c r="C89" s="17">
        <v>2</v>
      </c>
      <c r="D89" s="18" t="s">
        <v>7</v>
      </c>
      <c r="E89" s="19" t="s">
        <v>175</v>
      </c>
      <c r="I89" s="47" t="s">
        <v>4</v>
      </c>
      <c r="J89" s="48" t="s">
        <v>4</v>
      </c>
      <c r="K89" s="49" t="s">
        <v>4</v>
      </c>
      <c r="L89" s="18">
        <v>3</v>
      </c>
      <c r="M89" s="18" t="s">
        <v>7</v>
      </c>
      <c r="N89" s="19" t="s">
        <v>12</v>
      </c>
    </row>
    <row r="90" spans="1:14" ht="18.75">
      <c r="B90" s="15" t="s">
        <v>3</v>
      </c>
      <c r="C90" s="38">
        <v>450</v>
      </c>
      <c r="D90" s="39"/>
      <c r="E90" s="40"/>
      <c r="I90" s="50" t="s">
        <v>3</v>
      </c>
      <c r="J90" s="51" t="s">
        <v>3</v>
      </c>
      <c r="K90" s="52" t="s">
        <v>3</v>
      </c>
      <c r="L90" s="53">
        <v>600</v>
      </c>
      <c r="M90" s="39"/>
      <c r="N90" s="40"/>
    </row>
    <row r="91" spans="1:14" ht="18.75">
      <c r="A91" s="179"/>
      <c r="B91" s="175" t="s">
        <v>6</v>
      </c>
      <c r="C91" s="176">
        <f>(C90/(E89+(C89*60)))*3.6</f>
        <v>11.911764705882353</v>
      </c>
      <c r="D91" s="177"/>
      <c r="E91" s="178"/>
      <c r="F91" s="179"/>
      <c r="G91" s="179"/>
      <c r="H91" s="179"/>
      <c r="I91" s="110" t="s">
        <v>6</v>
      </c>
      <c r="J91" s="111" t="s">
        <v>6</v>
      </c>
      <c r="K91" s="112" t="s">
        <v>6</v>
      </c>
      <c r="L91" s="180">
        <f>(L90/(N89+(L89*60)))*3.6</f>
        <v>10.188679245283019</v>
      </c>
      <c r="M91" s="177"/>
      <c r="N91" s="178"/>
    </row>
    <row r="92" spans="1:14" ht="19.5" thickBot="1">
      <c r="B92" s="14" t="s">
        <v>5</v>
      </c>
      <c r="C92" s="44">
        <f>C91/$H$1</f>
        <v>1.0358056265984654</v>
      </c>
      <c r="D92" s="45"/>
      <c r="E92" s="46"/>
      <c r="I92" s="54" t="s">
        <v>5</v>
      </c>
      <c r="J92" s="55" t="s">
        <v>5</v>
      </c>
      <c r="K92" s="56" t="s">
        <v>5</v>
      </c>
      <c r="L92" s="57">
        <f>L91/$H$1</f>
        <v>0.8859721082854799</v>
      </c>
      <c r="M92" s="45"/>
      <c r="N92" s="46"/>
    </row>
    <row r="93" spans="1:14" ht="15.75" thickBot="1"/>
    <row r="94" spans="1:14" ht="19.5" thickBot="1">
      <c r="B94" s="16" t="s">
        <v>4</v>
      </c>
      <c r="C94" s="17">
        <v>4</v>
      </c>
      <c r="D94" s="18" t="s">
        <v>7</v>
      </c>
      <c r="E94" s="19" t="s">
        <v>189</v>
      </c>
    </row>
    <row r="95" spans="1:14" ht="18.75">
      <c r="B95" s="15" t="s">
        <v>3</v>
      </c>
      <c r="C95" s="38">
        <v>750</v>
      </c>
      <c r="D95" s="39"/>
      <c r="E95" s="40"/>
    </row>
    <row r="96" spans="1:14" ht="18.75">
      <c r="A96" s="179"/>
      <c r="B96" s="175" t="s">
        <v>6</v>
      </c>
      <c r="C96" s="176">
        <f>(C95/(E94+(C94*60)))*3.6</f>
        <v>9.2150170648464158</v>
      </c>
      <c r="D96" s="177"/>
      <c r="E96" s="178"/>
      <c r="F96" s="179"/>
      <c r="G96" s="179"/>
      <c r="H96" s="179"/>
      <c r="I96" s="179"/>
      <c r="J96" s="179"/>
      <c r="K96" s="179"/>
      <c r="L96" s="179"/>
      <c r="M96" s="179"/>
      <c r="N96" s="179"/>
    </row>
    <row r="97" spans="2:5" ht="19.5" thickBot="1">
      <c r="B97" s="14" t="s">
        <v>5</v>
      </c>
      <c r="C97" s="44">
        <f>C96/$H$1</f>
        <v>0.8013058317257753</v>
      </c>
      <c r="D97" s="45"/>
      <c r="E97" s="46"/>
    </row>
  </sheetData>
  <mergeCells count="187">
    <mergeCell ref="AA77:AB77"/>
    <mergeCell ref="AC77:AD77"/>
    <mergeCell ref="I58:K58"/>
    <mergeCell ref="L58:N58"/>
    <mergeCell ref="C59:E59"/>
    <mergeCell ref="I59:K59"/>
    <mergeCell ref="L59:N59"/>
    <mergeCell ref="C60:E60"/>
    <mergeCell ref="C61:E61"/>
    <mergeCell ref="S66:V66"/>
    <mergeCell ref="W66:Z66"/>
    <mergeCell ref="AA66:AD66"/>
    <mergeCell ref="R68:R69"/>
    <mergeCell ref="S68:S69"/>
    <mergeCell ref="T68:T69"/>
    <mergeCell ref="U68:V68"/>
    <mergeCell ref="W68:AB68"/>
    <mergeCell ref="AC68:AD68"/>
    <mergeCell ref="W69:Y69"/>
    <mergeCell ref="AA69:AB69"/>
    <mergeCell ref="AC69:AD69"/>
    <mergeCell ref="AC70:AD71"/>
    <mergeCell ref="R72:R73"/>
    <mergeCell ref="S72:S73"/>
    <mergeCell ref="L53:N53"/>
    <mergeCell ref="C54:E54"/>
    <mergeCell ref="I54:K54"/>
    <mergeCell ref="L54:N54"/>
    <mergeCell ref="C39:E39"/>
    <mergeCell ref="I36:K36"/>
    <mergeCell ref="L36:N36"/>
    <mergeCell ref="I37:K37"/>
    <mergeCell ref="L37:N37"/>
    <mergeCell ref="C50:E50"/>
    <mergeCell ref="C51:E51"/>
    <mergeCell ref="C53:E53"/>
    <mergeCell ref="F53:H54"/>
    <mergeCell ref="I53:K53"/>
    <mergeCell ref="C46:E46"/>
    <mergeCell ref="I48:K48"/>
    <mergeCell ref="L48:N48"/>
    <mergeCell ref="C49:E49"/>
    <mergeCell ref="I49:K49"/>
    <mergeCell ref="L49:N49"/>
    <mergeCell ref="C45:E45"/>
    <mergeCell ref="I43:K43"/>
    <mergeCell ref="L43:N43"/>
    <mergeCell ref="C44:E44"/>
    <mergeCell ref="A31:A34"/>
    <mergeCell ref="C31:E31"/>
    <mergeCell ref="F31:H31"/>
    <mergeCell ref="I31:K31"/>
    <mergeCell ref="L31:N31"/>
    <mergeCell ref="O31:Q31"/>
    <mergeCell ref="C33:E33"/>
    <mergeCell ref="F33:H33"/>
    <mergeCell ref="I33:K33"/>
    <mergeCell ref="L33:N33"/>
    <mergeCell ref="O33:Q33"/>
    <mergeCell ref="C34:E34"/>
    <mergeCell ref="F34:H34"/>
    <mergeCell ref="I34:K34"/>
    <mergeCell ref="L34:N34"/>
    <mergeCell ref="O34:Q34"/>
    <mergeCell ref="I44:K44"/>
    <mergeCell ref="L44:N44"/>
    <mergeCell ref="C37:E37"/>
    <mergeCell ref="C38:E38"/>
    <mergeCell ref="O26:Q26"/>
    <mergeCell ref="C28:E28"/>
    <mergeCell ref="F28:H28"/>
    <mergeCell ref="I28:K28"/>
    <mergeCell ref="L28:N28"/>
    <mergeCell ref="O28:Q28"/>
    <mergeCell ref="O29:Q29"/>
    <mergeCell ref="A26:A29"/>
    <mergeCell ref="C26:E26"/>
    <mergeCell ref="F26:H26"/>
    <mergeCell ref="I26:K26"/>
    <mergeCell ref="L26:N26"/>
    <mergeCell ref="C29:E29"/>
    <mergeCell ref="F29:H29"/>
    <mergeCell ref="I29:K29"/>
    <mergeCell ref="L29:N29"/>
    <mergeCell ref="C20:E20"/>
    <mergeCell ref="C21:E21"/>
    <mergeCell ref="C22:E22"/>
    <mergeCell ref="O16:Q16"/>
    <mergeCell ref="C17:E17"/>
    <mergeCell ref="F17:H17"/>
    <mergeCell ref="I17:K17"/>
    <mergeCell ref="L17:N17"/>
    <mergeCell ref="O17:Q17"/>
    <mergeCell ref="A14:A17"/>
    <mergeCell ref="C14:E14"/>
    <mergeCell ref="F14:H14"/>
    <mergeCell ref="I14:K14"/>
    <mergeCell ref="L14:N14"/>
    <mergeCell ref="O12:Q12"/>
    <mergeCell ref="O14:Q14"/>
    <mergeCell ref="C16:E16"/>
    <mergeCell ref="F16:H16"/>
    <mergeCell ref="I16:K16"/>
    <mergeCell ref="L16:N16"/>
    <mergeCell ref="A9:A12"/>
    <mergeCell ref="C9:E9"/>
    <mergeCell ref="F9:H9"/>
    <mergeCell ref="I9:K9"/>
    <mergeCell ref="L9:N9"/>
    <mergeCell ref="C12:E12"/>
    <mergeCell ref="F12:H12"/>
    <mergeCell ref="I12:K12"/>
    <mergeCell ref="L12:N12"/>
    <mergeCell ref="O7:Q7"/>
    <mergeCell ref="O9:Q9"/>
    <mergeCell ref="C11:E11"/>
    <mergeCell ref="F11:H11"/>
    <mergeCell ref="I11:K11"/>
    <mergeCell ref="L11:N11"/>
    <mergeCell ref="O11:Q11"/>
    <mergeCell ref="A4:A7"/>
    <mergeCell ref="C4:E4"/>
    <mergeCell ref="F4:H4"/>
    <mergeCell ref="I4:K4"/>
    <mergeCell ref="L4:N4"/>
    <mergeCell ref="C7:E7"/>
    <mergeCell ref="F7:H7"/>
    <mergeCell ref="I7:K7"/>
    <mergeCell ref="L7:N7"/>
    <mergeCell ref="O4:Q4"/>
    <mergeCell ref="C6:E6"/>
    <mergeCell ref="F6:H6"/>
    <mergeCell ref="I6:K6"/>
    <mergeCell ref="L6:N6"/>
    <mergeCell ref="O6:Q6"/>
    <mergeCell ref="U72:U73"/>
    <mergeCell ref="V72:V73"/>
    <mergeCell ref="W72:W73"/>
    <mergeCell ref="X72:X73"/>
    <mergeCell ref="Y72:Y73"/>
    <mergeCell ref="Z72:Z73"/>
    <mergeCell ref="AA72:AB73"/>
    <mergeCell ref="AC72:AD73"/>
    <mergeCell ref="R70:R71"/>
    <mergeCell ref="S70:S71"/>
    <mergeCell ref="U70:U71"/>
    <mergeCell ref="V70:V71"/>
    <mergeCell ref="W70:W71"/>
    <mergeCell ref="X70:X71"/>
    <mergeCell ref="Y70:Y71"/>
    <mergeCell ref="Z70:Z71"/>
    <mergeCell ref="AA70:AB71"/>
    <mergeCell ref="AC74:AD75"/>
    <mergeCell ref="AA76:AB76"/>
    <mergeCell ref="AC76:AD76"/>
    <mergeCell ref="R74:R75"/>
    <mergeCell ref="S74:S75"/>
    <mergeCell ref="U74:U75"/>
    <mergeCell ref="V74:V75"/>
    <mergeCell ref="W74:W75"/>
    <mergeCell ref="X74:X75"/>
    <mergeCell ref="Y74:Y75"/>
    <mergeCell ref="Z74:Z75"/>
    <mergeCell ref="AA74:AB75"/>
    <mergeCell ref="I84:K84"/>
    <mergeCell ref="C85:E85"/>
    <mergeCell ref="I85:K85"/>
    <mergeCell ref="L85:N85"/>
    <mergeCell ref="C86:E86"/>
    <mergeCell ref="I86:K86"/>
    <mergeCell ref="L86:N86"/>
    <mergeCell ref="C87:E87"/>
    <mergeCell ref="I87:K87"/>
    <mergeCell ref="L87:N87"/>
    <mergeCell ref="C95:E95"/>
    <mergeCell ref="C96:E96"/>
    <mergeCell ref="C97:E97"/>
    <mergeCell ref="I89:K89"/>
    <mergeCell ref="C90:E90"/>
    <mergeCell ref="I90:K90"/>
    <mergeCell ref="L90:N90"/>
    <mergeCell ref="C91:E91"/>
    <mergeCell ref="I91:K91"/>
    <mergeCell ref="L91:N91"/>
    <mergeCell ref="C92:E92"/>
    <mergeCell ref="I92:K92"/>
    <mergeCell ref="L92:N92"/>
  </mergeCells>
  <pageMargins left="0.7" right="0.7" top="0.75" bottom="0.75" header="0.3" footer="0.3"/>
  <pageSetup paperSize="0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>
  <dimension ref="A1:AD94"/>
  <sheetViews>
    <sheetView topLeftCell="A68" workbookViewId="0">
      <selection activeCell="C93" sqref="C93:E93"/>
    </sheetView>
  </sheetViews>
  <sheetFormatPr baseColWidth="10" defaultRowHeight="15"/>
  <cols>
    <col min="3" max="3" width="4.7109375" customWidth="1"/>
    <col min="4" max="4" width="1.7109375" customWidth="1"/>
    <col min="5" max="6" width="4.7109375" customWidth="1"/>
    <col min="7" max="7" width="1.7109375" customWidth="1"/>
    <col min="8" max="9" width="4.7109375" customWidth="1"/>
    <col min="10" max="10" width="1.7109375" customWidth="1"/>
    <col min="11" max="12" width="4.7109375" customWidth="1"/>
    <col min="13" max="13" width="1.7109375" customWidth="1"/>
    <col min="14" max="15" width="4.7109375" customWidth="1"/>
    <col min="16" max="16" width="1.7109375" customWidth="1"/>
    <col min="17" max="17" width="4.7109375" customWidth="1"/>
    <col min="23" max="23" width="4.7109375" customWidth="1"/>
    <col min="24" max="24" width="1.7109375" customWidth="1"/>
    <col min="25" max="25" width="4.7109375" customWidth="1"/>
  </cols>
  <sheetData>
    <row r="1" spans="1:18">
      <c r="A1" t="s">
        <v>14</v>
      </c>
      <c r="B1" t="s">
        <v>15</v>
      </c>
      <c r="F1" t="s">
        <v>2</v>
      </c>
      <c r="G1" t="s">
        <v>7</v>
      </c>
      <c r="H1">
        <v>11.5</v>
      </c>
    </row>
    <row r="3" spans="1:18" ht="15.75" thickBot="1">
      <c r="A3" s="2">
        <v>41597</v>
      </c>
    </row>
    <row r="4" spans="1:18" ht="15.75" thickBot="1">
      <c r="A4" s="113">
        <v>0.85</v>
      </c>
      <c r="B4" s="3" t="s">
        <v>3</v>
      </c>
      <c r="C4" s="58">
        <v>100</v>
      </c>
      <c r="D4" s="59"/>
      <c r="E4" s="60"/>
      <c r="F4" s="58">
        <v>100</v>
      </c>
      <c r="G4" s="59"/>
      <c r="H4" s="60"/>
      <c r="I4" s="58">
        <v>100</v>
      </c>
      <c r="J4" s="59"/>
      <c r="K4" s="60"/>
      <c r="L4" s="58">
        <v>100</v>
      </c>
      <c r="M4" s="59"/>
      <c r="N4" s="60"/>
      <c r="O4" s="58">
        <v>100</v>
      </c>
      <c r="P4" s="59"/>
      <c r="Q4" s="60"/>
    </row>
    <row r="5" spans="1:18">
      <c r="A5" s="114"/>
      <c r="B5" s="4" t="s">
        <v>4</v>
      </c>
      <c r="C5" s="7">
        <v>0</v>
      </c>
      <c r="D5" s="8" t="s">
        <v>7</v>
      </c>
      <c r="E5" s="9" t="s">
        <v>13</v>
      </c>
      <c r="F5" s="7">
        <v>0</v>
      </c>
      <c r="G5" s="8" t="s">
        <v>7</v>
      </c>
      <c r="H5" s="9" t="s">
        <v>10</v>
      </c>
      <c r="I5" s="7">
        <v>0</v>
      </c>
      <c r="J5" s="8" t="s">
        <v>7</v>
      </c>
      <c r="K5" s="9" t="s">
        <v>13</v>
      </c>
      <c r="L5" s="7">
        <v>0</v>
      </c>
      <c r="M5" s="8" t="s">
        <v>7</v>
      </c>
      <c r="N5" s="9" t="s">
        <v>18</v>
      </c>
      <c r="O5" s="7">
        <v>0</v>
      </c>
      <c r="P5" s="8" t="s">
        <v>7</v>
      </c>
      <c r="Q5" s="9" t="s">
        <v>8</v>
      </c>
    </row>
    <row r="6" spans="1:18">
      <c r="A6" s="115"/>
      <c r="B6" s="6" t="s">
        <v>6</v>
      </c>
      <c r="C6" s="110">
        <f>(C4/(E5+(60*C5)))*3.6</f>
        <v>10.285714285714286</v>
      </c>
      <c r="D6" s="111"/>
      <c r="E6" s="112"/>
      <c r="F6" s="110">
        <f t="shared" ref="F6" si="0">(F4/(H5+(60*F5)))*3.6</f>
        <v>9.7297297297297298</v>
      </c>
      <c r="G6" s="111"/>
      <c r="H6" s="112"/>
      <c r="I6" s="110">
        <f t="shared" ref="I6" si="1">(I4/(K5+(60*I5)))*3.6</f>
        <v>10.285714285714286</v>
      </c>
      <c r="J6" s="111"/>
      <c r="K6" s="112"/>
      <c r="L6" s="110">
        <f t="shared" ref="L6" si="2">(L4/(N5+(60*L5)))*3.6</f>
        <v>12.413793103448276</v>
      </c>
      <c r="M6" s="111"/>
      <c r="N6" s="112"/>
      <c r="O6" s="110">
        <f t="shared" ref="O6" si="3">(O4/(Q5+(60*O5)))*3.6</f>
        <v>10.90909090909091</v>
      </c>
      <c r="P6" s="111"/>
      <c r="Q6" s="112"/>
    </row>
    <row r="7" spans="1:18" ht="15.75" thickBot="1">
      <c r="A7" s="116"/>
      <c r="B7" s="5" t="s">
        <v>5</v>
      </c>
      <c r="C7" s="107">
        <f>C6/$H$1</f>
        <v>0.89440993788819878</v>
      </c>
      <c r="D7" s="108"/>
      <c r="E7" s="109"/>
      <c r="F7" s="107">
        <f t="shared" ref="F7" si="4">F6/$H$1</f>
        <v>0.84606345475910694</v>
      </c>
      <c r="G7" s="108"/>
      <c r="H7" s="109"/>
      <c r="I7" s="107">
        <f t="shared" ref="I7" si="5">I6/$H$1</f>
        <v>0.89440993788819878</v>
      </c>
      <c r="J7" s="108"/>
      <c r="K7" s="109"/>
      <c r="L7" s="107">
        <f t="shared" ref="L7" si="6">L6/$H$1</f>
        <v>1.0794602698650675</v>
      </c>
      <c r="M7" s="108"/>
      <c r="N7" s="109"/>
      <c r="O7" s="107">
        <f t="shared" ref="O7" si="7">O6/$H$1</f>
        <v>0.94861660079051391</v>
      </c>
      <c r="P7" s="108"/>
      <c r="Q7" s="109"/>
    </row>
    <row r="8" spans="1:18" ht="21.75" thickBot="1">
      <c r="A8" s="1"/>
    </row>
    <row r="9" spans="1:18" ht="15.75" customHeight="1" thickBot="1">
      <c r="A9" s="113">
        <v>1</v>
      </c>
      <c r="B9" s="3" t="s">
        <v>3</v>
      </c>
      <c r="C9" s="58">
        <v>100</v>
      </c>
      <c r="D9" s="59"/>
      <c r="E9" s="60"/>
      <c r="F9" s="58">
        <v>100</v>
      </c>
      <c r="G9" s="59"/>
      <c r="H9" s="60"/>
      <c r="I9" s="58">
        <v>100</v>
      </c>
      <c r="J9" s="59"/>
      <c r="K9" s="60"/>
      <c r="L9" s="58">
        <v>100</v>
      </c>
      <c r="M9" s="59"/>
      <c r="N9" s="60"/>
      <c r="O9" s="58">
        <v>100</v>
      </c>
      <c r="P9" s="59"/>
      <c r="Q9" s="60"/>
      <c r="R9" s="10"/>
    </row>
    <row r="10" spans="1:18" ht="15" customHeight="1">
      <c r="A10" s="114"/>
      <c r="B10" s="4" t="s">
        <v>4</v>
      </c>
      <c r="C10" s="7">
        <v>0</v>
      </c>
      <c r="D10" s="8" t="s">
        <v>7</v>
      </c>
      <c r="E10" s="9" t="s">
        <v>19</v>
      </c>
      <c r="F10" s="7">
        <v>0</v>
      </c>
      <c r="G10" s="8" t="s">
        <v>7</v>
      </c>
      <c r="H10" s="9" t="s">
        <v>8</v>
      </c>
      <c r="I10" s="7"/>
      <c r="J10" s="8" t="s">
        <v>7</v>
      </c>
      <c r="K10" s="9"/>
      <c r="L10" s="7"/>
      <c r="M10" s="8" t="s">
        <v>7</v>
      </c>
      <c r="N10" s="9"/>
      <c r="O10" s="7"/>
      <c r="P10" s="8" t="s">
        <v>7</v>
      </c>
      <c r="Q10" s="9"/>
    </row>
    <row r="11" spans="1:18" ht="15.75" customHeight="1">
      <c r="A11" s="115"/>
      <c r="B11" s="6" t="s">
        <v>6</v>
      </c>
      <c r="C11" s="110">
        <f>(C9/(E10+(60*C10)))*3.6</f>
        <v>9.2307692307692317</v>
      </c>
      <c r="D11" s="111"/>
      <c r="E11" s="112"/>
      <c r="F11" s="110">
        <f t="shared" ref="F11" si="8">(F9/(H10+(60*F10)))*3.6</f>
        <v>10.90909090909091</v>
      </c>
      <c r="G11" s="111"/>
      <c r="H11" s="112"/>
      <c r="I11" s="110" t="e">
        <f t="shared" ref="I11" si="9">(I9/(K10+(60*I10)))*3.6</f>
        <v>#DIV/0!</v>
      </c>
      <c r="J11" s="111"/>
      <c r="K11" s="112"/>
      <c r="L11" s="110" t="e">
        <f t="shared" ref="L11" si="10">(L9/(N10+(60*L10)))*3.6</f>
        <v>#DIV/0!</v>
      </c>
      <c r="M11" s="111"/>
      <c r="N11" s="112"/>
      <c r="O11" s="110" t="e">
        <f t="shared" ref="O11" si="11">(O9/(Q10+(60*O10)))*3.6</f>
        <v>#DIV/0!</v>
      </c>
      <c r="P11" s="111"/>
      <c r="Q11" s="112"/>
    </row>
    <row r="12" spans="1:18" ht="15.75" customHeight="1" thickBot="1">
      <c r="A12" s="116"/>
      <c r="B12" s="5" t="s">
        <v>5</v>
      </c>
      <c r="C12" s="107">
        <f>C11/$H$1</f>
        <v>0.80267558528428107</v>
      </c>
      <c r="D12" s="108"/>
      <c r="E12" s="109"/>
      <c r="F12" s="107">
        <f t="shared" ref="F12" si="12">F11/$H$1</f>
        <v>0.94861660079051391</v>
      </c>
      <c r="G12" s="108"/>
      <c r="H12" s="109"/>
      <c r="I12" s="107" t="e">
        <f t="shared" ref="I12" si="13">I11/$H$1</f>
        <v>#DIV/0!</v>
      </c>
      <c r="J12" s="108"/>
      <c r="K12" s="109"/>
      <c r="L12" s="107" t="e">
        <f t="shared" ref="L12" si="14">L11/$H$1</f>
        <v>#DIV/0!</v>
      </c>
      <c r="M12" s="108"/>
      <c r="N12" s="109"/>
      <c r="O12" s="107" t="e">
        <f t="shared" ref="O12" si="15">O11/$H$1</f>
        <v>#DIV/0!</v>
      </c>
      <c r="P12" s="108"/>
      <c r="Q12" s="109"/>
    </row>
    <row r="13" spans="1:18" ht="21.75" thickBot="1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</row>
    <row r="14" spans="1:18" ht="15.75" thickBot="1">
      <c r="A14" s="113">
        <v>1.1499999999999999</v>
      </c>
      <c r="B14" s="3" t="s">
        <v>3</v>
      </c>
      <c r="C14" s="58">
        <v>100</v>
      </c>
      <c r="D14" s="59"/>
      <c r="E14" s="60"/>
      <c r="F14" s="58">
        <v>100</v>
      </c>
      <c r="G14" s="59"/>
      <c r="H14" s="60"/>
      <c r="I14" s="58">
        <v>100</v>
      </c>
      <c r="J14" s="59"/>
      <c r="K14" s="60"/>
      <c r="L14" s="58">
        <v>100</v>
      </c>
      <c r="M14" s="59"/>
      <c r="N14" s="60"/>
      <c r="O14" s="58">
        <v>100</v>
      </c>
      <c r="P14" s="59"/>
      <c r="Q14" s="60"/>
    </row>
    <row r="15" spans="1:18">
      <c r="A15" s="114"/>
      <c r="B15" s="4" t="s">
        <v>4</v>
      </c>
      <c r="C15" s="7"/>
      <c r="D15" s="8" t="s">
        <v>7</v>
      </c>
      <c r="E15" s="9"/>
      <c r="F15" s="7"/>
      <c r="G15" s="8" t="s">
        <v>7</v>
      </c>
      <c r="H15" s="9"/>
      <c r="I15" s="7"/>
      <c r="J15" s="8" t="s">
        <v>7</v>
      </c>
      <c r="K15" s="9"/>
      <c r="L15" s="7"/>
      <c r="M15" s="8" t="s">
        <v>7</v>
      </c>
      <c r="N15" s="9"/>
      <c r="O15" s="7"/>
      <c r="P15" s="8" t="s">
        <v>7</v>
      </c>
      <c r="Q15" s="9"/>
    </row>
    <row r="16" spans="1:18">
      <c r="A16" s="115"/>
      <c r="B16" s="6" t="s">
        <v>6</v>
      </c>
      <c r="C16" s="110" t="e">
        <f>(C14/(E15+(60*C15)))*3.6</f>
        <v>#DIV/0!</v>
      </c>
      <c r="D16" s="111"/>
      <c r="E16" s="112"/>
      <c r="F16" s="110" t="e">
        <f t="shared" ref="F16" si="16">(F14/(H15+(60*F15)))*3.6</f>
        <v>#DIV/0!</v>
      </c>
      <c r="G16" s="111"/>
      <c r="H16" s="112"/>
      <c r="I16" s="110" t="e">
        <f t="shared" ref="I16" si="17">(I14/(K15+(60*I15)))*3.6</f>
        <v>#DIV/0!</v>
      </c>
      <c r="J16" s="111"/>
      <c r="K16" s="112"/>
      <c r="L16" s="110" t="e">
        <f t="shared" ref="L16" si="18">(L14/(N15+(60*L15)))*3.6</f>
        <v>#DIV/0!</v>
      </c>
      <c r="M16" s="111"/>
      <c r="N16" s="112"/>
      <c r="O16" s="110" t="e">
        <f t="shared" ref="O16" si="19">(O14/(Q15+(60*O15)))*3.6</f>
        <v>#DIV/0!</v>
      </c>
      <c r="P16" s="111"/>
      <c r="Q16" s="112"/>
    </row>
    <row r="17" spans="1:17" ht="15.75" thickBot="1">
      <c r="A17" s="116"/>
      <c r="B17" s="5" t="s">
        <v>5</v>
      </c>
      <c r="C17" s="107" t="e">
        <f>C16/$H$1</f>
        <v>#DIV/0!</v>
      </c>
      <c r="D17" s="108"/>
      <c r="E17" s="109"/>
      <c r="F17" s="107" t="e">
        <f t="shared" ref="F17" si="20">F16/$H$1</f>
        <v>#DIV/0!</v>
      </c>
      <c r="G17" s="108"/>
      <c r="H17" s="109"/>
      <c r="I17" s="107" t="e">
        <f t="shared" ref="I17" si="21">I16/$H$1</f>
        <v>#DIV/0!</v>
      </c>
      <c r="J17" s="108"/>
      <c r="K17" s="109"/>
      <c r="L17" s="107" t="e">
        <f t="shared" ref="L17" si="22">L16/$H$1</f>
        <v>#DIV/0!</v>
      </c>
      <c r="M17" s="108"/>
      <c r="N17" s="109"/>
      <c r="O17" s="107" t="e">
        <f t="shared" ref="O17" si="23">O16/$H$1</f>
        <v>#DIV/0!</v>
      </c>
      <c r="P17" s="108"/>
      <c r="Q17" s="109"/>
    </row>
    <row r="18" spans="1:17" ht="21.75" thickBot="1">
      <c r="A18" s="1"/>
    </row>
    <row r="19" spans="1:17" ht="19.5" thickBot="1">
      <c r="B19" s="16" t="s">
        <v>4</v>
      </c>
      <c r="C19" s="17">
        <v>6</v>
      </c>
      <c r="D19" s="18" t="s">
        <v>7</v>
      </c>
      <c r="E19" s="19" t="s">
        <v>9</v>
      </c>
    </row>
    <row r="20" spans="1:17" ht="18.75">
      <c r="B20" s="15" t="s">
        <v>3</v>
      </c>
      <c r="C20" s="38">
        <v>960</v>
      </c>
      <c r="D20" s="39"/>
      <c r="E20" s="40"/>
    </row>
    <row r="21" spans="1:17" ht="18.75">
      <c r="B21" s="13" t="s">
        <v>6</v>
      </c>
      <c r="C21" s="41">
        <f>(C20/(E19+(C19*60)))*3.6</f>
        <v>9.6</v>
      </c>
      <c r="D21" s="42"/>
      <c r="E21" s="43"/>
    </row>
    <row r="22" spans="1:17" ht="19.5" thickBot="1">
      <c r="B22" s="14" t="s">
        <v>5</v>
      </c>
      <c r="C22" s="44">
        <f>C21/H1</f>
        <v>0.83478260869565213</v>
      </c>
      <c r="D22" s="45"/>
      <c r="E22" s="46"/>
    </row>
    <row r="25" spans="1:17" ht="15.75" thickBot="1">
      <c r="A25" s="2">
        <v>41604</v>
      </c>
    </row>
    <row r="26" spans="1:17" ht="15.75" thickBot="1">
      <c r="A26" s="113">
        <v>0.85</v>
      </c>
      <c r="B26" s="3" t="s">
        <v>3</v>
      </c>
      <c r="C26" s="58">
        <v>100</v>
      </c>
      <c r="D26" s="59"/>
      <c r="E26" s="60"/>
      <c r="F26" s="58">
        <v>100</v>
      </c>
      <c r="G26" s="59"/>
      <c r="H26" s="60"/>
      <c r="I26" s="58">
        <v>100</v>
      </c>
      <c r="J26" s="59"/>
      <c r="K26" s="60"/>
      <c r="L26" s="58">
        <v>100</v>
      </c>
      <c r="M26" s="59"/>
      <c r="N26" s="60"/>
      <c r="O26" s="58">
        <v>100</v>
      </c>
      <c r="P26" s="59"/>
      <c r="Q26" s="60"/>
    </row>
    <row r="27" spans="1:17">
      <c r="A27" s="114"/>
      <c r="B27" s="4" t="s">
        <v>4</v>
      </c>
      <c r="C27" s="7">
        <v>0</v>
      </c>
      <c r="D27" s="8" t="s">
        <v>7</v>
      </c>
      <c r="E27" s="9" t="s">
        <v>39</v>
      </c>
      <c r="F27" s="7">
        <v>0</v>
      </c>
      <c r="G27" s="8" t="s">
        <v>7</v>
      </c>
      <c r="H27" s="9" t="s">
        <v>34</v>
      </c>
      <c r="I27" s="7">
        <v>0</v>
      </c>
      <c r="J27" s="8" t="s">
        <v>7</v>
      </c>
      <c r="K27" s="9" t="s">
        <v>29</v>
      </c>
      <c r="L27" s="7">
        <v>0</v>
      </c>
      <c r="M27" s="8" t="s">
        <v>7</v>
      </c>
      <c r="N27" s="9" t="s">
        <v>29</v>
      </c>
      <c r="O27" s="7">
        <v>0</v>
      </c>
      <c r="P27" s="8" t="s">
        <v>7</v>
      </c>
      <c r="Q27" s="9" t="s">
        <v>22</v>
      </c>
    </row>
    <row r="28" spans="1:17">
      <c r="A28" s="115"/>
      <c r="B28" s="6" t="s">
        <v>6</v>
      </c>
      <c r="C28" s="110">
        <f>(C26/(E27+(60*C27)))*3.6</f>
        <v>9.4736842105263168</v>
      </c>
      <c r="D28" s="111"/>
      <c r="E28" s="112"/>
      <c r="F28" s="110">
        <f t="shared" ref="F28" si="24">(F26/(H27+(60*F27)))*3.6</f>
        <v>12</v>
      </c>
      <c r="G28" s="111"/>
      <c r="H28" s="112"/>
      <c r="I28" s="110">
        <f t="shared" ref="I28" si="25">(I26/(K27+(60*I27)))*3.6</f>
        <v>11.612903225806452</v>
      </c>
      <c r="J28" s="111"/>
      <c r="K28" s="112"/>
      <c r="L28" s="110">
        <f t="shared" ref="L28" si="26">(L26/(N27+(60*L27)))*3.6</f>
        <v>11.612903225806452</v>
      </c>
      <c r="M28" s="111"/>
      <c r="N28" s="112"/>
      <c r="O28" s="110">
        <f t="shared" ref="O28" si="27">(O26/(Q27+(60*O27)))*3.6</f>
        <v>10</v>
      </c>
      <c r="P28" s="111"/>
      <c r="Q28" s="112"/>
    </row>
    <row r="29" spans="1:17" ht="15.75" thickBot="1">
      <c r="A29" s="116"/>
      <c r="B29" s="5" t="s">
        <v>5</v>
      </c>
      <c r="C29" s="107">
        <f>C28/$H$1</f>
        <v>0.82379862700228845</v>
      </c>
      <c r="D29" s="108"/>
      <c r="E29" s="109"/>
      <c r="F29" s="107">
        <f t="shared" ref="F29" si="28">F28/$H$1</f>
        <v>1.0434782608695652</v>
      </c>
      <c r="G29" s="108"/>
      <c r="H29" s="109"/>
      <c r="I29" s="107">
        <f t="shared" ref="I29" si="29">I28/$H$1</f>
        <v>1.0098176718092566</v>
      </c>
      <c r="J29" s="108"/>
      <c r="K29" s="109"/>
      <c r="L29" s="107">
        <f t="shared" ref="L29" si="30">L28/$H$1</f>
        <v>1.0098176718092566</v>
      </c>
      <c r="M29" s="108"/>
      <c r="N29" s="109"/>
      <c r="O29" s="107">
        <f t="shared" ref="O29" si="31">O28/$H$1</f>
        <v>0.86956521739130432</v>
      </c>
      <c r="P29" s="108"/>
      <c r="Q29" s="109"/>
    </row>
    <row r="30" spans="1:17" ht="15.75" thickBot="1"/>
    <row r="31" spans="1:17" ht="15.75" thickBot="1">
      <c r="A31" s="113">
        <v>0.85</v>
      </c>
      <c r="B31" s="3" t="s">
        <v>3</v>
      </c>
      <c r="C31" s="58">
        <v>100</v>
      </c>
      <c r="D31" s="59"/>
      <c r="E31" s="60"/>
      <c r="F31" s="58">
        <v>100</v>
      </c>
      <c r="G31" s="59"/>
      <c r="H31" s="60"/>
      <c r="I31" s="58">
        <v>100</v>
      </c>
      <c r="J31" s="59"/>
      <c r="K31" s="60"/>
      <c r="L31" s="58">
        <v>100</v>
      </c>
      <c r="M31" s="59"/>
      <c r="N31" s="60"/>
      <c r="O31" s="58">
        <v>100</v>
      </c>
      <c r="P31" s="59"/>
      <c r="Q31" s="60"/>
    </row>
    <row r="32" spans="1:17">
      <c r="A32" s="114"/>
      <c r="B32" s="4" t="s">
        <v>4</v>
      </c>
      <c r="C32" s="7">
        <v>0</v>
      </c>
      <c r="D32" s="8" t="s">
        <v>7</v>
      </c>
      <c r="E32" s="9" t="s">
        <v>22</v>
      </c>
      <c r="F32" s="7">
        <v>0</v>
      </c>
      <c r="G32" s="8" t="s">
        <v>7</v>
      </c>
      <c r="H32" s="9"/>
      <c r="I32" s="7">
        <v>0</v>
      </c>
      <c r="J32" s="8" t="s">
        <v>7</v>
      </c>
      <c r="K32" s="9"/>
      <c r="L32" s="7">
        <v>0</v>
      </c>
      <c r="M32" s="8" t="s">
        <v>7</v>
      </c>
      <c r="N32" s="9"/>
      <c r="O32" s="7">
        <v>0</v>
      </c>
      <c r="P32" s="8" t="s">
        <v>7</v>
      </c>
      <c r="Q32" s="9"/>
    </row>
    <row r="33" spans="1:17">
      <c r="A33" s="115"/>
      <c r="B33" s="6" t="s">
        <v>6</v>
      </c>
      <c r="C33" s="110">
        <f>(C31/(E32+(60*C32)))*3.6</f>
        <v>10</v>
      </c>
      <c r="D33" s="111"/>
      <c r="E33" s="112"/>
      <c r="F33" s="110" t="e">
        <f t="shared" ref="F33" si="32">(F31/(H32+(60*F32)))*3.6</f>
        <v>#DIV/0!</v>
      </c>
      <c r="G33" s="111"/>
      <c r="H33" s="112"/>
      <c r="I33" s="110" t="e">
        <f t="shared" ref="I33" si="33">(I31/(K32+(60*I32)))*3.6</f>
        <v>#DIV/0!</v>
      </c>
      <c r="J33" s="111"/>
      <c r="K33" s="112"/>
      <c r="L33" s="110" t="e">
        <f t="shared" ref="L33" si="34">(L31/(N32+(60*L32)))*3.6</f>
        <v>#DIV/0!</v>
      </c>
      <c r="M33" s="111"/>
      <c r="N33" s="112"/>
      <c r="O33" s="110" t="e">
        <f t="shared" ref="O33" si="35">(O31/(Q32+(60*O32)))*3.6</f>
        <v>#DIV/0!</v>
      </c>
      <c r="P33" s="111"/>
      <c r="Q33" s="112"/>
    </row>
    <row r="34" spans="1:17" ht="15.75" thickBot="1">
      <c r="A34" s="116"/>
      <c r="B34" s="5" t="s">
        <v>5</v>
      </c>
      <c r="C34" s="107">
        <f>C33/$H$1</f>
        <v>0.86956521739130432</v>
      </c>
      <c r="D34" s="108"/>
      <c r="E34" s="109"/>
      <c r="F34" s="107"/>
      <c r="G34" s="108"/>
      <c r="H34" s="109"/>
      <c r="I34" s="107"/>
      <c r="J34" s="108"/>
      <c r="K34" s="109"/>
      <c r="L34" s="107"/>
      <c r="M34" s="108"/>
      <c r="N34" s="109"/>
      <c r="O34" s="107"/>
      <c r="P34" s="108"/>
      <c r="Q34" s="109"/>
    </row>
    <row r="35" spans="1:17" ht="15.75" thickBot="1"/>
    <row r="36" spans="1:17" ht="19.5" thickBot="1">
      <c r="B36" s="16" t="s">
        <v>4</v>
      </c>
      <c r="C36" s="17">
        <v>6</v>
      </c>
      <c r="D36" s="18" t="s">
        <v>7</v>
      </c>
      <c r="E36" s="19" t="s">
        <v>9</v>
      </c>
      <c r="I36" s="128" t="s">
        <v>70</v>
      </c>
      <c r="J36" s="129"/>
      <c r="K36" s="129"/>
      <c r="L36" s="51">
        <v>10.6</v>
      </c>
      <c r="M36" s="51"/>
      <c r="N36" s="52"/>
    </row>
    <row r="37" spans="1:17" ht="19.5" thickBot="1">
      <c r="B37" s="15" t="s">
        <v>3</v>
      </c>
      <c r="C37" s="38">
        <v>1030</v>
      </c>
      <c r="D37" s="39"/>
      <c r="E37" s="40"/>
      <c r="I37" s="117" t="s">
        <v>71</v>
      </c>
      <c r="J37" s="118"/>
      <c r="K37" s="118"/>
      <c r="L37" s="55">
        <f>ABS(C38-L36)</f>
        <v>0.29999999999999893</v>
      </c>
      <c r="M37" s="55"/>
      <c r="N37" s="56"/>
    </row>
    <row r="38" spans="1:17" ht="18.75">
      <c r="B38" s="13" t="s">
        <v>6</v>
      </c>
      <c r="C38" s="41">
        <f>(C37/(E36+(C36*60)))*3.6</f>
        <v>10.3</v>
      </c>
      <c r="D38" s="42"/>
      <c r="E38" s="43"/>
    </row>
    <row r="39" spans="1:17" ht="19.5" thickBot="1">
      <c r="B39" s="14" t="s">
        <v>5</v>
      </c>
      <c r="C39" s="44">
        <f>C38/$H$1</f>
        <v>0.89565217391304353</v>
      </c>
      <c r="D39" s="45"/>
      <c r="E39" s="46"/>
    </row>
    <row r="42" spans="1:17" ht="15.75" thickBot="1">
      <c r="A42" s="2">
        <v>41611</v>
      </c>
    </row>
    <row r="43" spans="1:17" ht="19.5" thickBot="1">
      <c r="B43" s="16" t="s">
        <v>4</v>
      </c>
      <c r="C43" s="17">
        <v>6</v>
      </c>
      <c r="D43" s="18" t="s">
        <v>7</v>
      </c>
      <c r="E43" s="19" t="s">
        <v>9</v>
      </c>
      <c r="I43" s="128" t="s">
        <v>70</v>
      </c>
      <c r="J43" s="129"/>
      <c r="K43" s="129"/>
      <c r="L43" s="51">
        <v>10.6</v>
      </c>
      <c r="M43" s="51"/>
      <c r="N43" s="52"/>
    </row>
    <row r="44" spans="1:17" ht="19.5" thickBot="1">
      <c r="B44" s="15" t="s">
        <v>3</v>
      </c>
      <c r="C44" s="38">
        <v>990</v>
      </c>
      <c r="D44" s="39"/>
      <c r="E44" s="40"/>
      <c r="I44" s="117" t="s">
        <v>71</v>
      </c>
      <c r="J44" s="118"/>
      <c r="K44" s="118"/>
      <c r="L44" s="55">
        <f>ABS(C45-L43)</f>
        <v>0.69999999999999929</v>
      </c>
      <c r="M44" s="55"/>
      <c r="N44" s="56"/>
    </row>
    <row r="45" spans="1:17" ht="18.75">
      <c r="B45" s="13" t="s">
        <v>6</v>
      </c>
      <c r="C45" s="41">
        <f>(C44/(E43+(C43*60)))*3.6</f>
        <v>9.9</v>
      </c>
      <c r="D45" s="42"/>
      <c r="E45" s="43"/>
    </row>
    <row r="46" spans="1:17" ht="19.5" thickBot="1">
      <c r="B46" s="14" t="s">
        <v>5</v>
      </c>
      <c r="C46" s="44">
        <f>C45/$H$1</f>
        <v>0.86086956521739133</v>
      </c>
      <c r="D46" s="45"/>
      <c r="E46" s="46"/>
    </row>
    <row r="47" spans="1:17" ht="15.75" thickBot="1"/>
    <row r="48" spans="1:17" ht="19.5" thickBot="1">
      <c r="B48" s="16" t="s">
        <v>4</v>
      </c>
      <c r="C48" s="17">
        <v>2</v>
      </c>
      <c r="D48" s="18" t="s">
        <v>7</v>
      </c>
      <c r="E48" s="19" t="s">
        <v>9</v>
      </c>
      <c r="I48" s="128" t="s">
        <v>70</v>
      </c>
      <c r="J48" s="129"/>
      <c r="K48" s="129"/>
      <c r="L48" s="51">
        <v>12.5</v>
      </c>
      <c r="M48" s="51"/>
      <c r="N48" s="52"/>
    </row>
    <row r="49" spans="1:14" ht="19.5" thickBot="1">
      <c r="B49" s="15" t="s">
        <v>3</v>
      </c>
      <c r="C49" s="38">
        <v>430</v>
      </c>
      <c r="D49" s="39"/>
      <c r="E49" s="40"/>
      <c r="I49" s="117" t="s">
        <v>71</v>
      </c>
      <c r="J49" s="118"/>
      <c r="K49" s="118"/>
      <c r="L49" s="55">
        <f>ABS(C50-L48)</f>
        <v>0.40000000000000036</v>
      </c>
      <c r="M49" s="55"/>
      <c r="N49" s="56"/>
    </row>
    <row r="50" spans="1:14" ht="18.75">
      <c r="B50" s="13" t="s">
        <v>6</v>
      </c>
      <c r="C50" s="41">
        <f>(C49/(E48+(C48*60)))*3.6</f>
        <v>12.9</v>
      </c>
      <c r="D50" s="42"/>
      <c r="E50" s="43"/>
    </row>
    <row r="51" spans="1:14" ht="19.5" thickBot="1">
      <c r="B51" s="14" t="s">
        <v>5</v>
      </c>
      <c r="C51" s="44">
        <f>C50/$H$1</f>
        <v>1.1217391304347826</v>
      </c>
      <c r="D51" s="45"/>
      <c r="E51" s="46"/>
    </row>
    <row r="52" spans="1:14" ht="15.75" thickBot="1"/>
    <row r="53" spans="1:14" ht="30">
      <c r="B53" s="21" t="s">
        <v>87</v>
      </c>
      <c r="C53" s="130">
        <f>(C46+C51)/2</f>
        <v>0.99130434782608701</v>
      </c>
      <c r="D53" s="130"/>
      <c r="E53" s="131"/>
      <c r="F53" s="132"/>
      <c r="G53" s="51"/>
      <c r="H53" s="133"/>
      <c r="I53" s="136" t="s">
        <v>89</v>
      </c>
      <c r="J53" s="137"/>
      <c r="K53" s="137"/>
      <c r="L53" s="119">
        <f>(L44+L49)/2</f>
        <v>0.54999999999999982</v>
      </c>
      <c r="M53" s="119"/>
      <c r="N53" s="120"/>
    </row>
    <row r="54" spans="1:14" ht="16.5" thickBot="1">
      <c r="B54" s="22" t="s">
        <v>88</v>
      </c>
      <c r="C54" s="121">
        <v>8</v>
      </c>
      <c r="D54" s="122"/>
      <c r="E54" s="123"/>
      <c r="F54" s="134"/>
      <c r="G54" s="125"/>
      <c r="H54" s="135"/>
      <c r="I54" s="124" t="s">
        <v>88</v>
      </c>
      <c r="J54" s="125"/>
      <c r="K54" s="125"/>
      <c r="L54" s="126">
        <v>6.5</v>
      </c>
      <c r="M54" s="126"/>
      <c r="N54" s="127"/>
    </row>
    <row r="57" spans="1:14" ht="15.75" thickBot="1">
      <c r="A57" s="2">
        <v>41613</v>
      </c>
    </row>
    <row r="58" spans="1:14" ht="19.5" thickBot="1">
      <c r="B58" s="16" t="s">
        <v>4</v>
      </c>
      <c r="C58" s="17">
        <v>2</v>
      </c>
      <c r="D58" s="18" t="s">
        <v>7</v>
      </c>
      <c r="E58" s="19" t="s">
        <v>9</v>
      </c>
      <c r="I58" s="128" t="s">
        <v>70</v>
      </c>
      <c r="J58" s="129"/>
      <c r="K58" s="129"/>
      <c r="L58" s="51">
        <v>11.3</v>
      </c>
      <c r="M58" s="51"/>
      <c r="N58" s="52"/>
    </row>
    <row r="59" spans="1:14" ht="19.5" thickBot="1">
      <c r="B59" s="15" t="s">
        <v>3</v>
      </c>
      <c r="C59" s="38">
        <v>458</v>
      </c>
      <c r="D59" s="39"/>
      <c r="E59" s="40"/>
      <c r="I59" s="117" t="s">
        <v>71</v>
      </c>
      <c r="J59" s="118"/>
      <c r="K59" s="118"/>
      <c r="L59" s="55">
        <f>ABS(C60-L58)</f>
        <v>2.4399999999999995</v>
      </c>
      <c r="M59" s="55"/>
      <c r="N59" s="56"/>
    </row>
    <row r="60" spans="1:14" ht="18.75">
      <c r="B60" s="13" t="s">
        <v>6</v>
      </c>
      <c r="C60" s="41">
        <f>(C59/(E58+(C58*60)))*3.6</f>
        <v>13.74</v>
      </c>
      <c r="D60" s="42"/>
      <c r="E60" s="43"/>
    </row>
    <row r="61" spans="1:14" ht="19.5" thickBot="1">
      <c r="B61" s="14" t="s">
        <v>5</v>
      </c>
      <c r="C61" s="44">
        <f>C60/$H$1</f>
        <v>1.1947826086956521</v>
      </c>
      <c r="D61" s="45"/>
      <c r="E61" s="46"/>
    </row>
    <row r="65" spans="1:30" ht="15.75" thickBot="1">
      <c r="A65" s="2">
        <v>41618</v>
      </c>
    </row>
    <row r="66" spans="1:30" ht="15.75" thickBot="1">
      <c r="R66" s="25" t="s">
        <v>95</v>
      </c>
      <c r="S66" s="139"/>
      <c r="T66" s="140"/>
      <c r="U66" s="140"/>
      <c r="V66" s="141"/>
      <c r="W66" s="140" t="s">
        <v>96</v>
      </c>
      <c r="X66" s="140"/>
      <c r="Y66" s="140"/>
      <c r="Z66" s="139"/>
      <c r="AA66" s="142"/>
      <c r="AB66" s="140"/>
      <c r="AC66" s="140"/>
      <c r="AD66" s="141"/>
    </row>
    <row r="67" spans="1:30" ht="15.75" thickBot="1">
      <c r="S67" s="26"/>
      <c r="T67" s="26"/>
      <c r="U67" s="27"/>
      <c r="Z67" s="26"/>
      <c r="AA67" s="26"/>
      <c r="AB67" s="26"/>
    </row>
    <row r="68" spans="1:30" ht="15.75">
      <c r="R68" s="143" t="s">
        <v>97</v>
      </c>
      <c r="S68" s="145" t="s">
        <v>98</v>
      </c>
      <c r="T68" s="143" t="s">
        <v>99</v>
      </c>
      <c r="U68" s="147" t="s">
        <v>70</v>
      </c>
      <c r="V68" s="148"/>
      <c r="W68" s="149"/>
      <c r="X68" s="150"/>
      <c r="Y68" s="150"/>
      <c r="Z68" s="150"/>
      <c r="AA68" s="150"/>
      <c r="AB68" s="151"/>
      <c r="AC68" s="152" t="s">
        <v>100</v>
      </c>
      <c r="AD68" s="153"/>
    </row>
    <row r="69" spans="1:30" ht="15.75" customHeight="1" thickBot="1">
      <c r="R69" s="144"/>
      <c r="S69" s="146"/>
      <c r="T69" s="144"/>
      <c r="U69" s="28" t="s">
        <v>5</v>
      </c>
      <c r="V69" s="29" t="s">
        <v>6</v>
      </c>
      <c r="W69" s="154" t="s">
        <v>4</v>
      </c>
      <c r="X69" s="155"/>
      <c r="Y69" s="156"/>
      <c r="Z69" s="30" t="s">
        <v>6</v>
      </c>
      <c r="AA69" s="157" t="s">
        <v>5</v>
      </c>
      <c r="AB69" s="158"/>
      <c r="AC69" s="159" t="s">
        <v>101</v>
      </c>
      <c r="AD69" s="160"/>
    </row>
    <row r="70" spans="1:30">
      <c r="R70" s="98">
        <v>1</v>
      </c>
      <c r="S70" s="99">
        <v>700</v>
      </c>
      <c r="T70" s="31" t="s">
        <v>102</v>
      </c>
      <c r="U70" s="73">
        <f>(V70/$H$1)</f>
        <v>0.98260869565217401</v>
      </c>
      <c r="V70" s="101">
        <v>11.3</v>
      </c>
      <c r="W70" s="102">
        <v>3</v>
      </c>
      <c r="X70" s="103" t="s">
        <v>7</v>
      </c>
      <c r="Y70" s="104" t="s">
        <v>141</v>
      </c>
      <c r="Z70" s="95">
        <f>(S70/((W70*60)+Y70))*3.6</f>
        <v>10.76923076923077</v>
      </c>
      <c r="AA70" s="105">
        <f>(Z70/$H$1)*100</f>
        <v>93.645484949832777</v>
      </c>
      <c r="AB70" s="106"/>
      <c r="AC70" s="161">
        <f>ABS(Z70-V70)</f>
        <v>0.53076923076923066</v>
      </c>
      <c r="AD70" s="162"/>
    </row>
    <row r="71" spans="1:30">
      <c r="R71" s="69"/>
      <c r="S71" s="100"/>
      <c r="T71" s="32" t="s">
        <v>166</v>
      </c>
      <c r="U71" s="74"/>
      <c r="V71" s="75"/>
      <c r="W71" s="77"/>
      <c r="X71" s="79"/>
      <c r="Y71" s="81"/>
      <c r="Z71" s="95"/>
      <c r="AA71" s="96"/>
      <c r="AB71" s="97"/>
      <c r="AC71" s="61"/>
      <c r="AD71" s="62"/>
    </row>
    <row r="72" spans="1:30" ht="15" customHeight="1">
      <c r="R72" s="69">
        <v>2</v>
      </c>
      <c r="S72" s="71">
        <v>400</v>
      </c>
      <c r="T72" s="32" t="s">
        <v>167</v>
      </c>
      <c r="U72" s="73">
        <f t="shared" ref="U72" si="36">(V72/$H$1)</f>
        <v>1.0869565217391304</v>
      </c>
      <c r="V72" s="75">
        <v>12.5</v>
      </c>
      <c r="W72" s="89">
        <v>2</v>
      </c>
      <c r="X72" s="91" t="s">
        <v>7</v>
      </c>
      <c r="Y72" s="93" t="s">
        <v>134</v>
      </c>
      <c r="Z72" s="95">
        <f>(S72/((W72*60)+Y72))*3.6</f>
        <v>10.666666666666666</v>
      </c>
      <c r="AA72" s="85">
        <f t="shared" ref="AA72" si="37">(Z72/$H$1)*100</f>
        <v>92.753623188405783</v>
      </c>
      <c r="AB72" s="86"/>
      <c r="AC72" s="61">
        <f>ABS(Z72-V72)</f>
        <v>1.8333333333333339</v>
      </c>
      <c r="AD72" s="62"/>
    </row>
    <row r="73" spans="1:30" ht="15" customHeight="1">
      <c r="R73" s="69"/>
      <c r="S73" s="100"/>
      <c r="T73" s="32" t="s">
        <v>168</v>
      </c>
      <c r="U73" s="74"/>
      <c r="V73" s="75"/>
      <c r="W73" s="90"/>
      <c r="X73" s="92"/>
      <c r="Y73" s="94"/>
      <c r="Z73" s="95"/>
      <c r="AA73" s="96"/>
      <c r="AB73" s="97"/>
      <c r="AC73" s="61"/>
      <c r="AD73" s="62"/>
    </row>
    <row r="74" spans="1:30" ht="15" customHeight="1">
      <c r="R74" s="69">
        <v>3</v>
      </c>
      <c r="S74" s="71">
        <v>900</v>
      </c>
      <c r="T74" s="36" t="s">
        <v>169</v>
      </c>
      <c r="U74" s="73">
        <f t="shared" ref="U74" si="38">(V74/$H$1)</f>
        <v>0.86956521739130432</v>
      </c>
      <c r="V74" s="75">
        <v>10</v>
      </c>
      <c r="W74" s="169">
        <v>3</v>
      </c>
      <c r="X74" s="171" t="s">
        <v>7</v>
      </c>
      <c r="Y74" s="173" t="s">
        <v>112</v>
      </c>
      <c r="Z74" s="83">
        <f>(S74/((W74*60)+Y74))*3.6</f>
        <v>13.965517241379311</v>
      </c>
      <c r="AA74" s="85">
        <f t="shared" ref="AA74" si="39">(Z74/$H$1)*100</f>
        <v>121.4392803598201</v>
      </c>
      <c r="AB74" s="86"/>
      <c r="AC74" s="61">
        <f>ABS(Z74-V74)</f>
        <v>3.9655172413793114</v>
      </c>
      <c r="AD74" s="62"/>
    </row>
    <row r="75" spans="1:30" ht="15.75" customHeight="1" thickBot="1">
      <c r="R75" s="70"/>
      <c r="S75" s="72"/>
      <c r="T75" s="37" t="s">
        <v>170</v>
      </c>
      <c r="U75" s="74"/>
      <c r="V75" s="76"/>
      <c r="W75" s="170"/>
      <c r="X75" s="172"/>
      <c r="Y75" s="174"/>
      <c r="Z75" s="84"/>
      <c r="AA75" s="87"/>
      <c r="AB75" s="88"/>
      <c r="AC75" s="63"/>
      <c r="AD75" s="64"/>
    </row>
    <row r="76" spans="1:30" ht="26.25">
      <c r="Z76" s="34" t="s">
        <v>103</v>
      </c>
      <c r="AA76" s="65">
        <f>AVERAGE(AA70:AA75)</f>
        <v>102.61279616601955</v>
      </c>
      <c r="AB76" s="66"/>
      <c r="AC76" s="67">
        <f>AVERAGE(AC70:AC75)</f>
        <v>2.1098732684939585</v>
      </c>
      <c r="AD76" s="68"/>
    </row>
    <row r="77" spans="1:30">
      <c r="Z77" s="35" t="s">
        <v>105</v>
      </c>
      <c r="AA77" s="138">
        <v>8</v>
      </c>
      <c r="AB77" s="138"/>
      <c r="AC77" s="138">
        <v>0</v>
      </c>
      <c r="AD77" s="138"/>
    </row>
    <row r="80" spans="1:30" ht="15.75" thickBot="1">
      <c r="A80" s="2">
        <v>41646</v>
      </c>
    </row>
    <row r="81" spans="1:14" ht="19.5" thickBot="1">
      <c r="B81" s="16" t="s">
        <v>4</v>
      </c>
      <c r="C81" s="17">
        <v>3</v>
      </c>
      <c r="D81" s="18" t="s">
        <v>7</v>
      </c>
      <c r="E81" s="19" t="s">
        <v>75</v>
      </c>
      <c r="I81" s="58" t="s">
        <v>4</v>
      </c>
      <c r="J81" s="59" t="s">
        <v>4</v>
      </c>
      <c r="K81" s="60" t="s">
        <v>4</v>
      </c>
      <c r="L81" s="18">
        <v>2</v>
      </c>
      <c r="M81" s="18" t="s">
        <v>7</v>
      </c>
      <c r="N81" s="19" t="s">
        <v>178</v>
      </c>
    </row>
    <row r="82" spans="1:14" ht="18.75">
      <c r="B82" s="15" t="s">
        <v>3</v>
      </c>
      <c r="C82" s="38">
        <v>750</v>
      </c>
      <c r="D82" s="39"/>
      <c r="E82" s="40"/>
      <c r="I82" s="38" t="s">
        <v>3</v>
      </c>
      <c r="J82" s="39" t="s">
        <v>3</v>
      </c>
      <c r="K82" s="40" t="s">
        <v>3</v>
      </c>
      <c r="L82" s="53">
        <v>600</v>
      </c>
      <c r="M82" s="39"/>
      <c r="N82" s="40"/>
    </row>
    <row r="83" spans="1:14" ht="18.75">
      <c r="A83" s="179"/>
      <c r="B83" s="175" t="s">
        <v>6</v>
      </c>
      <c r="C83" s="176">
        <f>(C82/(E81+(C81*60)))*3.6</f>
        <v>12.217194570135746</v>
      </c>
      <c r="D83" s="177"/>
      <c r="E83" s="178"/>
      <c r="F83" s="179"/>
      <c r="G83" s="179"/>
      <c r="H83" s="179"/>
      <c r="I83" s="110" t="s">
        <v>6</v>
      </c>
      <c r="J83" s="111" t="s">
        <v>6</v>
      </c>
      <c r="K83" s="112" t="s">
        <v>6</v>
      </c>
      <c r="L83" s="180">
        <f>(L82/(N81+(L81*60)))*3.6</f>
        <v>12.203389830508474</v>
      </c>
      <c r="M83" s="177"/>
      <c r="N83" s="178"/>
    </row>
    <row r="84" spans="1:14" ht="19.5" thickBot="1">
      <c r="B84" s="14" t="s">
        <v>5</v>
      </c>
      <c r="C84" s="44">
        <f>C83/$H$1</f>
        <v>1.0623647452291953</v>
      </c>
      <c r="D84" s="45"/>
      <c r="E84" s="46"/>
      <c r="I84" s="54" t="s">
        <v>5</v>
      </c>
      <c r="J84" s="55" t="s">
        <v>5</v>
      </c>
      <c r="K84" s="56" t="s">
        <v>5</v>
      </c>
      <c r="L84" s="57">
        <f>L83/$H$1</f>
        <v>1.0611643330876934</v>
      </c>
      <c r="M84" s="45"/>
      <c r="N84" s="46"/>
    </row>
    <row r="85" spans="1:14" ht="15.75" thickBot="1"/>
    <row r="86" spans="1:14" ht="19.5" thickBot="1">
      <c r="B86" s="16" t="s">
        <v>4</v>
      </c>
      <c r="C86" s="17">
        <v>1</v>
      </c>
      <c r="D86" s="18" t="s">
        <v>7</v>
      </c>
      <c r="E86" s="19" t="s">
        <v>179</v>
      </c>
      <c r="I86" s="47" t="s">
        <v>4</v>
      </c>
      <c r="J86" s="48" t="s">
        <v>4</v>
      </c>
      <c r="K86" s="49" t="s">
        <v>4</v>
      </c>
      <c r="L86" s="18">
        <v>3</v>
      </c>
      <c r="M86" s="18" t="s">
        <v>7</v>
      </c>
      <c r="N86" s="19" t="s">
        <v>128</v>
      </c>
    </row>
    <row r="87" spans="1:14" ht="18.75">
      <c r="B87" s="15" t="s">
        <v>3</v>
      </c>
      <c r="C87" s="38">
        <v>450</v>
      </c>
      <c r="D87" s="39"/>
      <c r="E87" s="40"/>
      <c r="I87" s="50" t="s">
        <v>3</v>
      </c>
      <c r="J87" s="51" t="s">
        <v>3</v>
      </c>
      <c r="K87" s="52" t="s">
        <v>3</v>
      </c>
      <c r="L87" s="53">
        <v>600</v>
      </c>
      <c r="M87" s="39"/>
      <c r="N87" s="40"/>
    </row>
    <row r="88" spans="1:14" ht="18.75">
      <c r="A88" s="179"/>
      <c r="B88" s="175" t="s">
        <v>6</v>
      </c>
      <c r="C88" s="176">
        <f>(C87/(E86+(C86*60)))*3.6</f>
        <v>15.428571428571429</v>
      </c>
      <c r="D88" s="177"/>
      <c r="E88" s="178"/>
      <c r="F88" s="179"/>
      <c r="G88" s="179"/>
      <c r="H88" s="179"/>
      <c r="I88" s="110" t="s">
        <v>6</v>
      </c>
      <c r="J88" s="111" t="s">
        <v>6</v>
      </c>
      <c r="K88" s="112" t="s">
        <v>6</v>
      </c>
      <c r="L88" s="180">
        <f>(L87/(N86+(L86*60)))*3.6</f>
        <v>11.933701657458563</v>
      </c>
      <c r="M88" s="177"/>
      <c r="N88" s="178"/>
    </row>
    <row r="89" spans="1:14" ht="19.5" thickBot="1">
      <c r="B89" s="14" t="s">
        <v>5</v>
      </c>
      <c r="C89" s="44">
        <f>C88/$H$1</f>
        <v>1.3416149068322982</v>
      </c>
      <c r="D89" s="45"/>
      <c r="E89" s="46"/>
      <c r="I89" s="54" t="s">
        <v>5</v>
      </c>
      <c r="J89" s="55" t="s">
        <v>5</v>
      </c>
      <c r="K89" s="56" t="s">
        <v>5</v>
      </c>
      <c r="L89" s="57">
        <f>L88/$H$1</f>
        <v>1.0377131876050925</v>
      </c>
      <c r="M89" s="45"/>
      <c r="N89" s="46"/>
    </row>
    <row r="90" spans="1:14" ht="15.75" thickBot="1"/>
    <row r="91" spans="1:14" ht="19.5" thickBot="1">
      <c r="B91" s="16" t="s">
        <v>4</v>
      </c>
      <c r="C91" s="17">
        <v>3</v>
      </c>
      <c r="D91" s="18" t="s">
        <v>7</v>
      </c>
      <c r="E91" s="19" t="s">
        <v>180</v>
      </c>
    </row>
    <row r="92" spans="1:14" ht="18.75">
      <c r="B92" s="15" t="s">
        <v>3</v>
      </c>
      <c r="C92" s="38">
        <v>750</v>
      </c>
      <c r="D92" s="39"/>
      <c r="E92" s="40"/>
    </row>
    <row r="93" spans="1:14" ht="18.75">
      <c r="A93" s="179"/>
      <c r="B93" s="175" t="s">
        <v>6</v>
      </c>
      <c r="C93" s="176">
        <f>(C92/(E91+(C91*60)))*3.6</f>
        <v>11.739130434782608</v>
      </c>
      <c r="D93" s="177"/>
      <c r="E93" s="178"/>
      <c r="F93" s="179"/>
      <c r="G93" s="179"/>
      <c r="H93" s="179"/>
      <c r="I93" s="179"/>
      <c r="J93" s="179"/>
      <c r="K93" s="179"/>
      <c r="L93" s="179"/>
      <c r="M93" s="179"/>
      <c r="N93" s="179"/>
    </row>
    <row r="94" spans="1:14" ht="19.5" thickBot="1">
      <c r="B94" s="14" t="s">
        <v>5</v>
      </c>
      <c r="C94" s="44">
        <f>C93/$H$1</f>
        <v>1.0207939508506616</v>
      </c>
      <c r="D94" s="45"/>
      <c r="E94" s="46"/>
    </row>
  </sheetData>
  <mergeCells count="187">
    <mergeCell ref="AA77:AB77"/>
    <mergeCell ref="AC77:AD77"/>
    <mergeCell ref="I58:K58"/>
    <mergeCell ref="L58:N58"/>
    <mergeCell ref="C59:E59"/>
    <mergeCell ref="I59:K59"/>
    <mergeCell ref="L59:N59"/>
    <mergeCell ref="C60:E60"/>
    <mergeCell ref="C61:E61"/>
    <mergeCell ref="S66:V66"/>
    <mergeCell ref="W66:Z66"/>
    <mergeCell ref="AA66:AD66"/>
    <mergeCell ref="R68:R69"/>
    <mergeCell ref="S68:S69"/>
    <mergeCell ref="T68:T69"/>
    <mergeCell ref="U68:V68"/>
    <mergeCell ref="W68:AB68"/>
    <mergeCell ref="AC68:AD68"/>
    <mergeCell ref="W69:Y69"/>
    <mergeCell ref="AA69:AB69"/>
    <mergeCell ref="AC69:AD69"/>
    <mergeCell ref="AC70:AD71"/>
    <mergeCell ref="R72:R73"/>
    <mergeCell ref="S72:S73"/>
    <mergeCell ref="L53:N53"/>
    <mergeCell ref="C54:E54"/>
    <mergeCell ref="I54:K54"/>
    <mergeCell ref="L54:N54"/>
    <mergeCell ref="C39:E39"/>
    <mergeCell ref="I36:K36"/>
    <mergeCell ref="L36:N36"/>
    <mergeCell ref="I37:K37"/>
    <mergeCell ref="L37:N37"/>
    <mergeCell ref="C50:E50"/>
    <mergeCell ref="C51:E51"/>
    <mergeCell ref="C53:E53"/>
    <mergeCell ref="F53:H54"/>
    <mergeCell ref="I53:K53"/>
    <mergeCell ref="C46:E46"/>
    <mergeCell ref="I48:K48"/>
    <mergeCell ref="L48:N48"/>
    <mergeCell ref="C49:E49"/>
    <mergeCell ref="I49:K49"/>
    <mergeCell ref="L49:N49"/>
    <mergeCell ref="C45:E45"/>
    <mergeCell ref="I43:K43"/>
    <mergeCell ref="L43:N43"/>
    <mergeCell ref="C44:E44"/>
    <mergeCell ref="A31:A34"/>
    <mergeCell ref="C31:E31"/>
    <mergeCell ref="F31:H31"/>
    <mergeCell ref="I31:K31"/>
    <mergeCell ref="L31:N31"/>
    <mergeCell ref="O31:Q31"/>
    <mergeCell ref="C33:E33"/>
    <mergeCell ref="F33:H33"/>
    <mergeCell ref="I33:K33"/>
    <mergeCell ref="L33:N33"/>
    <mergeCell ref="O33:Q33"/>
    <mergeCell ref="C34:E34"/>
    <mergeCell ref="F34:H34"/>
    <mergeCell ref="I34:K34"/>
    <mergeCell ref="L34:N34"/>
    <mergeCell ref="O34:Q34"/>
    <mergeCell ref="I44:K44"/>
    <mergeCell ref="L44:N44"/>
    <mergeCell ref="C37:E37"/>
    <mergeCell ref="C38:E38"/>
    <mergeCell ref="O26:Q26"/>
    <mergeCell ref="C28:E28"/>
    <mergeCell ref="F28:H28"/>
    <mergeCell ref="I28:K28"/>
    <mergeCell ref="L28:N28"/>
    <mergeCell ref="O28:Q28"/>
    <mergeCell ref="O29:Q29"/>
    <mergeCell ref="A26:A29"/>
    <mergeCell ref="C26:E26"/>
    <mergeCell ref="F26:H26"/>
    <mergeCell ref="I26:K26"/>
    <mergeCell ref="L26:N26"/>
    <mergeCell ref="C29:E29"/>
    <mergeCell ref="F29:H29"/>
    <mergeCell ref="I29:K29"/>
    <mergeCell ref="L29:N29"/>
    <mergeCell ref="C20:E20"/>
    <mergeCell ref="C21:E21"/>
    <mergeCell ref="C22:E22"/>
    <mergeCell ref="O16:Q16"/>
    <mergeCell ref="C17:E17"/>
    <mergeCell ref="F17:H17"/>
    <mergeCell ref="I17:K17"/>
    <mergeCell ref="L17:N17"/>
    <mergeCell ref="O17:Q17"/>
    <mergeCell ref="A14:A17"/>
    <mergeCell ref="C14:E14"/>
    <mergeCell ref="F14:H14"/>
    <mergeCell ref="I14:K14"/>
    <mergeCell ref="L14:N14"/>
    <mergeCell ref="O12:Q12"/>
    <mergeCell ref="O14:Q14"/>
    <mergeCell ref="C16:E16"/>
    <mergeCell ref="F16:H16"/>
    <mergeCell ref="I16:K16"/>
    <mergeCell ref="L16:N16"/>
    <mergeCell ref="A9:A12"/>
    <mergeCell ref="C9:E9"/>
    <mergeCell ref="F9:H9"/>
    <mergeCell ref="I9:K9"/>
    <mergeCell ref="L9:N9"/>
    <mergeCell ref="C12:E12"/>
    <mergeCell ref="F12:H12"/>
    <mergeCell ref="I12:K12"/>
    <mergeCell ref="L12:N12"/>
    <mergeCell ref="O7:Q7"/>
    <mergeCell ref="O9:Q9"/>
    <mergeCell ref="C11:E11"/>
    <mergeCell ref="F11:H11"/>
    <mergeCell ref="I11:K11"/>
    <mergeCell ref="L11:N11"/>
    <mergeCell ref="O11:Q11"/>
    <mergeCell ref="A4:A7"/>
    <mergeCell ref="C4:E4"/>
    <mergeCell ref="F4:H4"/>
    <mergeCell ref="I4:K4"/>
    <mergeCell ref="L4:N4"/>
    <mergeCell ref="C7:E7"/>
    <mergeCell ref="F7:H7"/>
    <mergeCell ref="I7:K7"/>
    <mergeCell ref="L7:N7"/>
    <mergeCell ref="O4:Q4"/>
    <mergeCell ref="C6:E6"/>
    <mergeCell ref="F6:H6"/>
    <mergeCell ref="I6:K6"/>
    <mergeCell ref="L6:N6"/>
    <mergeCell ref="O6:Q6"/>
    <mergeCell ref="U72:U73"/>
    <mergeCell ref="V72:V73"/>
    <mergeCell ref="W72:W73"/>
    <mergeCell ref="X72:X73"/>
    <mergeCell ref="Y72:Y73"/>
    <mergeCell ref="Z72:Z73"/>
    <mergeCell ref="AA72:AB73"/>
    <mergeCell ref="AC72:AD73"/>
    <mergeCell ref="R70:R71"/>
    <mergeCell ref="S70:S71"/>
    <mergeCell ref="U70:U71"/>
    <mergeCell ref="V70:V71"/>
    <mergeCell ref="W70:W71"/>
    <mergeCell ref="X70:X71"/>
    <mergeCell ref="Y70:Y71"/>
    <mergeCell ref="Z70:Z71"/>
    <mergeCell ref="AA70:AB71"/>
    <mergeCell ref="AC74:AD75"/>
    <mergeCell ref="AA76:AB76"/>
    <mergeCell ref="AC76:AD76"/>
    <mergeCell ref="R74:R75"/>
    <mergeCell ref="S74:S75"/>
    <mergeCell ref="U74:U75"/>
    <mergeCell ref="V74:V75"/>
    <mergeCell ref="W74:W75"/>
    <mergeCell ref="X74:X75"/>
    <mergeCell ref="Y74:Y75"/>
    <mergeCell ref="Z74:Z75"/>
    <mergeCell ref="AA74:AB75"/>
    <mergeCell ref="I81:K81"/>
    <mergeCell ref="C82:E82"/>
    <mergeCell ref="I82:K82"/>
    <mergeCell ref="L82:N82"/>
    <mergeCell ref="C83:E83"/>
    <mergeCell ref="I83:K83"/>
    <mergeCell ref="L83:N83"/>
    <mergeCell ref="C84:E84"/>
    <mergeCell ref="I84:K84"/>
    <mergeCell ref="L84:N84"/>
    <mergeCell ref="C92:E92"/>
    <mergeCell ref="C93:E93"/>
    <mergeCell ref="C94:E94"/>
    <mergeCell ref="I86:K86"/>
    <mergeCell ref="C87:E87"/>
    <mergeCell ref="I87:K87"/>
    <mergeCell ref="L87:N87"/>
    <mergeCell ref="C88:E88"/>
    <mergeCell ref="I88:K88"/>
    <mergeCell ref="L88:N88"/>
    <mergeCell ref="C89:E89"/>
    <mergeCell ref="I89:K89"/>
    <mergeCell ref="L89:N89"/>
  </mergeCells>
  <pageMargins left="0.7" right="0.7" top="0.75" bottom="0.75" header="0.3" footer="0.3"/>
  <pageSetup paperSize="0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>
  <dimension ref="A1:AD94"/>
  <sheetViews>
    <sheetView topLeftCell="A68" workbookViewId="0">
      <selection activeCell="C93" sqref="C93:E93"/>
    </sheetView>
  </sheetViews>
  <sheetFormatPr baseColWidth="10" defaultRowHeight="15"/>
  <cols>
    <col min="3" max="3" width="4.7109375" customWidth="1"/>
    <col min="4" max="4" width="1.7109375" customWidth="1"/>
    <col min="5" max="6" width="4.7109375" customWidth="1"/>
    <col min="7" max="7" width="1.7109375" customWidth="1"/>
    <col min="8" max="9" width="4.7109375" customWidth="1"/>
    <col min="10" max="10" width="1.7109375" customWidth="1"/>
    <col min="11" max="12" width="4.7109375" customWidth="1"/>
    <col min="13" max="13" width="1.7109375" customWidth="1"/>
    <col min="14" max="15" width="4.7109375" customWidth="1"/>
    <col min="16" max="16" width="1.7109375" customWidth="1"/>
    <col min="17" max="17" width="4.7109375" customWidth="1"/>
    <col min="23" max="23" width="4.7109375" customWidth="1"/>
    <col min="24" max="24" width="1.7109375" customWidth="1"/>
    <col min="25" max="25" width="4.7109375" customWidth="1"/>
  </cols>
  <sheetData>
    <row r="1" spans="1:18">
      <c r="A1" t="s">
        <v>16</v>
      </c>
      <c r="B1" t="s">
        <v>17</v>
      </c>
      <c r="F1" t="s">
        <v>2</v>
      </c>
      <c r="G1" t="s">
        <v>7</v>
      </c>
      <c r="H1">
        <v>11.5</v>
      </c>
    </row>
    <row r="3" spans="1:18" ht="15.75" thickBot="1">
      <c r="A3" s="2">
        <v>41597</v>
      </c>
    </row>
    <row r="4" spans="1:18" ht="15.75" thickBot="1">
      <c r="A4" s="113">
        <v>0.85</v>
      </c>
      <c r="B4" s="3" t="s">
        <v>3</v>
      </c>
      <c r="C4" s="58">
        <v>100</v>
      </c>
      <c r="D4" s="59"/>
      <c r="E4" s="60"/>
      <c r="F4" s="58">
        <v>100</v>
      </c>
      <c r="G4" s="59"/>
      <c r="H4" s="60"/>
      <c r="I4" s="58">
        <v>100</v>
      </c>
      <c r="J4" s="59"/>
      <c r="K4" s="60"/>
      <c r="L4" s="58">
        <v>100</v>
      </c>
      <c r="M4" s="59"/>
      <c r="N4" s="60"/>
      <c r="O4" s="58">
        <v>100</v>
      </c>
      <c r="P4" s="59"/>
      <c r="Q4" s="60"/>
    </row>
    <row r="5" spans="1:18">
      <c r="A5" s="114"/>
      <c r="B5" s="4" t="s">
        <v>4</v>
      </c>
      <c r="C5" s="7">
        <v>0</v>
      </c>
      <c r="D5" s="8" t="s">
        <v>7</v>
      </c>
      <c r="E5" s="9" t="s">
        <v>10</v>
      </c>
      <c r="F5" s="7">
        <v>0</v>
      </c>
      <c r="G5" s="8" t="s">
        <v>7</v>
      </c>
      <c r="H5" s="9" t="s">
        <v>11</v>
      </c>
      <c r="I5" s="7">
        <v>0</v>
      </c>
      <c r="J5" s="8" t="s">
        <v>7</v>
      </c>
      <c r="K5" s="9" t="s">
        <v>12</v>
      </c>
      <c r="L5" s="7">
        <v>0</v>
      </c>
      <c r="M5" s="8" t="s">
        <v>7</v>
      </c>
      <c r="N5" s="9" t="s">
        <v>13</v>
      </c>
      <c r="O5" s="7">
        <v>0</v>
      </c>
      <c r="P5" s="8" t="s">
        <v>7</v>
      </c>
      <c r="Q5" s="9" t="s">
        <v>8</v>
      </c>
    </row>
    <row r="6" spans="1:18">
      <c r="A6" s="115"/>
      <c r="B6" s="6" t="s">
        <v>6</v>
      </c>
      <c r="C6" s="110">
        <f>(C4/(E5+(60*C5)))*3.6</f>
        <v>9.7297297297297298</v>
      </c>
      <c r="D6" s="111"/>
      <c r="E6" s="112"/>
      <c r="F6" s="110">
        <f t="shared" ref="F6" si="0">(F4/(H5+(60*F5)))*3.6</f>
        <v>12.857142857142858</v>
      </c>
      <c r="G6" s="111"/>
      <c r="H6" s="112"/>
      <c r="I6" s="110">
        <f t="shared" ref="I6" si="1">(I4/(K5+(60*I5)))*3.6</f>
        <v>11.25</v>
      </c>
      <c r="J6" s="111"/>
      <c r="K6" s="112"/>
      <c r="L6" s="110">
        <f t="shared" ref="L6" si="2">(L4/(N5+(60*L5)))*3.6</f>
        <v>10.285714285714286</v>
      </c>
      <c r="M6" s="111"/>
      <c r="N6" s="112"/>
      <c r="O6" s="110">
        <f t="shared" ref="O6" si="3">(O4/(Q5+(60*O5)))*3.6</f>
        <v>10.90909090909091</v>
      </c>
      <c r="P6" s="111"/>
      <c r="Q6" s="112"/>
    </row>
    <row r="7" spans="1:18" ht="15.75" thickBot="1">
      <c r="A7" s="116"/>
      <c r="B7" s="5" t="s">
        <v>5</v>
      </c>
      <c r="C7" s="107">
        <f>C6/$H$1</f>
        <v>0.84606345475910694</v>
      </c>
      <c r="D7" s="108"/>
      <c r="E7" s="109"/>
      <c r="F7" s="107">
        <f t="shared" ref="F7" si="4">F6/$H$1</f>
        <v>1.1180124223602486</v>
      </c>
      <c r="G7" s="108"/>
      <c r="H7" s="109"/>
      <c r="I7" s="107">
        <f t="shared" ref="I7" si="5">I6/$H$1</f>
        <v>0.97826086956521741</v>
      </c>
      <c r="J7" s="108"/>
      <c r="K7" s="109"/>
      <c r="L7" s="107">
        <f t="shared" ref="L7" si="6">L6/$H$1</f>
        <v>0.89440993788819878</v>
      </c>
      <c r="M7" s="108"/>
      <c r="N7" s="109"/>
      <c r="O7" s="107">
        <f t="shared" ref="O7" si="7">O6/$H$1</f>
        <v>0.94861660079051391</v>
      </c>
      <c r="P7" s="108"/>
      <c r="Q7" s="109"/>
    </row>
    <row r="8" spans="1:18" ht="21.75" thickBot="1">
      <c r="A8" s="1"/>
    </row>
    <row r="9" spans="1:18" ht="15.75" customHeight="1" thickBot="1">
      <c r="A9" s="113">
        <v>1</v>
      </c>
      <c r="B9" s="3" t="s">
        <v>3</v>
      </c>
      <c r="C9" s="58">
        <v>100</v>
      </c>
      <c r="D9" s="59"/>
      <c r="E9" s="60"/>
      <c r="F9" s="58">
        <v>100</v>
      </c>
      <c r="G9" s="59"/>
      <c r="H9" s="60"/>
      <c r="I9" s="58">
        <v>100</v>
      </c>
      <c r="J9" s="59"/>
      <c r="K9" s="60"/>
      <c r="L9" s="58">
        <v>100</v>
      </c>
      <c r="M9" s="59"/>
      <c r="N9" s="60"/>
      <c r="O9" s="58">
        <v>100</v>
      </c>
      <c r="P9" s="59"/>
      <c r="Q9" s="60"/>
      <c r="R9" s="10"/>
    </row>
    <row r="10" spans="1:18" ht="15" customHeight="1">
      <c r="A10" s="114"/>
      <c r="B10" s="4" t="s">
        <v>4</v>
      </c>
      <c r="C10" s="7"/>
      <c r="D10" s="8" t="s">
        <v>7</v>
      </c>
      <c r="E10" s="9"/>
      <c r="F10" s="7"/>
      <c r="G10" s="8" t="s">
        <v>7</v>
      </c>
      <c r="H10" s="9"/>
      <c r="I10" s="7"/>
      <c r="J10" s="8" t="s">
        <v>7</v>
      </c>
      <c r="K10" s="9"/>
      <c r="L10" s="7"/>
      <c r="M10" s="8" t="s">
        <v>7</v>
      </c>
      <c r="N10" s="9"/>
      <c r="O10" s="7"/>
      <c r="P10" s="8" t="s">
        <v>7</v>
      </c>
      <c r="Q10" s="9"/>
    </row>
    <row r="11" spans="1:18" ht="15.75" customHeight="1">
      <c r="A11" s="115"/>
      <c r="B11" s="6" t="s">
        <v>6</v>
      </c>
      <c r="C11" s="110" t="e">
        <f>(C9/(E10+(60*C10)))*3.6</f>
        <v>#DIV/0!</v>
      </c>
      <c r="D11" s="111"/>
      <c r="E11" s="112"/>
      <c r="F11" s="110" t="e">
        <f t="shared" ref="F11" si="8">(F9/(H10+(60*F10)))*3.6</f>
        <v>#DIV/0!</v>
      </c>
      <c r="G11" s="111"/>
      <c r="H11" s="112"/>
      <c r="I11" s="110" t="e">
        <f t="shared" ref="I11" si="9">(I9/(K10+(60*I10)))*3.6</f>
        <v>#DIV/0!</v>
      </c>
      <c r="J11" s="111"/>
      <c r="K11" s="112"/>
      <c r="L11" s="110" t="e">
        <f t="shared" ref="L11" si="10">(L9/(N10+(60*L10)))*3.6</f>
        <v>#DIV/0!</v>
      </c>
      <c r="M11" s="111"/>
      <c r="N11" s="112"/>
      <c r="O11" s="110" t="e">
        <f t="shared" ref="O11" si="11">(O9/(Q10+(60*O10)))*3.6</f>
        <v>#DIV/0!</v>
      </c>
      <c r="P11" s="111"/>
      <c r="Q11" s="112"/>
    </row>
    <row r="12" spans="1:18" ht="15.75" customHeight="1" thickBot="1">
      <c r="A12" s="116"/>
      <c r="B12" s="5" t="s">
        <v>5</v>
      </c>
      <c r="C12" s="107" t="e">
        <f>C11/$H$1</f>
        <v>#DIV/0!</v>
      </c>
      <c r="D12" s="108"/>
      <c r="E12" s="109"/>
      <c r="F12" s="107" t="e">
        <f t="shared" ref="F12" si="12">F11/$H$1</f>
        <v>#DIV/0!</v>
      </c>
      <c r="G12" s="108"/>
      <c r="H12" s="109"/>
      <c r="I12" s="107" t="e">
        <f t="shared" ref="I12" si="13">I11/$H$1</f>
        <v>#DIV/0!</v>
      </c>
      <c r="J12" s="108"/>
      <c r="K12" s="109"/>
      <c r="L12" s="107" t="e">
        <f t="shared" ref="L12" si="14">L11/$H$1</f>
        <v>#DIV/0!</v>
      </c>
      <c r="M12" s="108"/>
      <c r="N12" s="109"/>
      <c r="O12" s="107" t="e">
        <f t="shared" ref="O12" si="15">O11/$H$1</f>
        <v>#DIV/0!</v>
      </c>
      <c r="P12" s="108"/>
      <c r="Q12" s="109"/>
    </row>
    <row r="13" spans="1:18" ht="21.75" thickBot="1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</row>
    <row r="14" spans="1:18" ht="15.75" thickBot="1">
      <c r="A14" s="113">
        <v>1.1499999999999999</v>
      </c>
      <c r="B14" s="3" t="s">
        <v>3</v>
      </c>
      <c r="C14" s="58">
        <v>100</v>
      </c>
      <c r="D14" s="59"/>
      <c r="E14" s="60"/>
      <c r="F14" s="58">
        <v>100</v>
      </c>
      <c r="G14" s="59"/>
      <c r="H14" s="60"/>
      <c r="I14" s="58">
        <v>100</v>
      </c>
      <c r="J14" s="59"/>
      <c r="K14" s="60"/>
      <c r="L14" s="58">
        <v>100</v>
      </c>
      <c r="M14" s="59"/>
      <c r="N14" s="60"/>
      <c r="O14" s="58">
        <v>100</v>
      </c>
      <c r="P14" s="59"/>
      <c r="Q14" s="60"/>
    </row>
    <row r="15" spans="1:18">
      <c r="A15" s="114"/>
      <c r="B15" s="4" t="s">
        <v>4</v>
      </c>
      <c r="C15" s="7"/>
      <c r="D15" s="8" t="s">
        <v>7</v>
      </c>
      <c r="E15" s="9"/>
      <c r="F15" s="7"/>
      <c r="G15" s="8" t="s">
        <v>7</v>
      </c>
      <c r="H15" s="9"/>
      <c r="I15" s="7"/>
      <c r="J15" s="8" t="s">
        <v>7</v>
      </c>
      <c r="K15" s="9"/>
      <c r="L15" s="7"/>
      <c r="M15" s="8" t="s">
        <v>7</v>
      </c>
      <c r="N15" s="9"/>
      <c r="O15" s="7"/>
      <c r="P15" s="8" t="s">
        <v>7</v>
      </c>
      <c r="Q15" s="9"/>
    </row>
    <row r="16" spans="1:18">
      <c r="A16" s="115"/>
      <c r="B16" s="6" t="s">
        <v>6</v>
      </c>
      <c r="C16" s="110" t="e">
        <f>(C14/(E15+(60*C15)))*3.6</f>
        <v>#DIV/0!</v>
      </c>
      <c r="D16" s="111"/>
      <c r="E16" s="112"/>
      <c r="F16" s="110" t="e">
        <f t="shared" ref="F16" si="16">(F14/(H15+(60*F15)))*3.6</f>
        <v>#DIV/0!</v>
      </c>
      <c r="G16" s="111"/>
      <c r="H16" s="112"/>
      <c r="I16" s="110" t="e">
        <f t="shared" ref="I16" si="17">(I14/(K15+(60*I15)))*3.6</f>
        <v>#DIV/0!</v>
      </c>
      <c r="J16" s="111"/>
      <c r="K16" s="112"/>
      <c r="L16" s="110" t="e">
        <f t="shared" ref="L16" si="18">(L14/(N15+(60*L15)))*3.6</f>
        <v>#DIV/0!</v>
      </c>
      <c r="M16" s="111"/>
      <c r="N16" s="112"/>
      <c r="O16" s="110" t="e">
        <f t="shared" ref="O16" si="19">(O14/(Q15+(60*O15)))*3.6</f>
        <v>#DIV/0!</v>
      </c>
      <c r="P16" s="111"/>
      <c r="Q16" s="112"/>
    </row>
    <row r="17" spans="1:17" ht="15.75" thickBot="1">
      <c r="A17" s="116"/>
      <c r="B17" s="5" t="s">
        <v>5</v>
      </c>
      <c r="C17" s="107" t="e">
        <f>C16/$H$1</f>
        <v>#DIV/0!</v>
      </c>
      <c r="D17" s="108"/>
      <c r="E17" s="109"/>
      <c r="F17" s="107" t="e">
        <f t="shared" ref="F17" si="20">F16/$H$1</f>
        <v>#DIV/0!</v>
      </c>
      <c r="G17" s="108"/>
      <c r="H17" s="109"/>
      <c r="I17" s="107" t="e">
        <f t="shared" ref="I17" si="21">I16/$H$1</f>
        <v>#DIV/0!</v>
      </c>
      <c r="J17" s="108"/>
      <c r="K17" s="109"/>
      <c r="L17" s="107" t="e">
        <f t="shared" ref="L17" si="22">L16/$H$1</f>
        <v>#DIV/0!</v>
      </c>
      <c r="M17" s="108"/>
      <c r="N17" s="109"/>
      <c r="O17" s="107" t="e">
        <f t="shared" ref="O17" si="23">O16/$H$1</f>
        <v>#DIV/0!</v>
      </c>
      <c r="P17" s="108"/>
      <c r="Q17" s="109"/>
    </row>
    <row r="18" spans="1:17" ht="21.75" thickBot="1">
      <c r="A18" s="1"/>
    </row>
    <row r="19" spans="1:17" ht="19.5" thickBot="1">
      <c r="B19" s="16" t="s">
        <v>4</v>
      </c>
      <c r="C19" s="17">
        <v>6</v>
      </c>
      <c r="D19" s="18" t="s">
        <v>7</v>
      </c>
      <c r="E19" s="19" t="s">
        <v>9</v>
      </c>
    </row>
    <row r="20" spans="1:17" ht="18.75">
      <c r="B20" s="15" t="s">
        <v>3</v>
      </c>
      <c r="C20" s="38">
        <v>850</v>
      </c>
      <c r="D20" s="39"/>
      <c r="E20" s="40"/>
    </row>
    <row r="21" spans="1:17" ht="18.75">
      <c r="B21" s="13" t="s">
        <v>6</v>
      </c>
      <c r="C21" s="41">
        <f>(C20/(E19+(C19*60)))*3.6</f>
        <v>8.5</v>
      </c>
      <c r="D21" s="42"/>
      <c r="E21" s="43"/>
    </row>
    <row r="22" spans="1:17" ht="19.5" thickBot="1">
      <c r="B22" s="14" t="s">
        <v>5</v>
      </c>
      <c r="C22" s="44">
        <f>C21/H1</f>
        <v>0.73913043478260865</v>
      </c>
      <c r="D22" s="45"/>
      <c r="E22" s="46"/>
    </row>
    <row r="25" spans="1:17" ht="15.75" thickBot="1">
      <c r="A25" s="2">
        <v>41604</v>
      </c>
    </row>
    <row r="26" spans="1:17" ht="15.75" thickBot="1">
      <c r="A26" s="113">
        <v>0.85</v>
      </c>
      <c r="B26" s="3" t="s">
        <v>3</v>
      </c>
      <c r="C26" s="58">
        <v>100</v>
      </c>
      <c r="D26" s="59"/>
      <c r="E26" s="60"/>
      <c r="F26" s="58">
        <v>100</v>
      </c>
      <c r="G26" s="59"/>
      <c r="H26" s="60"/>
      <c r="I26" s="58">
        <v>100</v>
      </c>
      <c r="J26" s="59"/>
      <c r="K26" s="60"/>
      <c r="L26" s="58">
        <v>100</v>
      </c>
      <c r="M26" s="59"/>
      <c r="N26" s="60"/>
      <c r="O26" s="58">
        <v>100</v>
      </c>
      <c r="P26" s="59"/>
      <c r="Q26" s="60"/>
    </row>
    <row r="27" spans="1:17">
      <c r="A27" s="114"/>
      <c r="B27" s="4" t="s">
        <v>4</v>
      </c>
      <c r="C27" s="7">
        <v>0</v>
      </c>
      <c r="D27" s="8" t="s">
        <v>7</v>
      </c>
      <c r="E27" s="9" t="s">
        <v>10</v>
      </c>
      <c r="F27" s="7">
        <v>0</v>
      </c>
      <c r="G27" s="8" t="s">
        <v>7</v>
      </c>
      <c r="H27" s="9" t="s">
        <v>19</v>
      </c>
      <c r="I27" s="7">
        <v>0</v>
      </c>
      <c r="J27" s="8" t="s">
        <v>7</v>
      </c>
      <c r="K27" s="9" t="s">
        <v>22</v>
      </c>
      <c r="L27" s="7">
        <v>0</v>
      </c>
      <c r="M27" s="8" t="s">
        <v>7</v>
      </c>
      <c r="N27" s="9" t="s">
        <v>23</v>
      </c>
      <c r="O27" s="7">
        <v>0</v>
      </c>
      <c r="P27" s="8" t="s">
        <v>7</v>
      </c>
      <c r="Q27" s="9" t="s">
        <v>13</v>
      </c>
    </row>
    <row r="28" spans="1:17">
      <c r="A28" s="115"/>
      <c r="B28" s="6" t="s">
        <v>6</v>
      </c>
      <c r="C28" s="110">
        <f>(C26/(E27+(60*C27)))*3.6</f>
        <v>9.7297297297297298</v>
      </c>
      <c r="D28" s="111"/>
      <c r="E28" s="112"/>
      <c r="F28" s="110">
        <f t="shared" ref="F28" si="24">(F26/(H27+(60*F27)))*3.6</f>
        <v>9.2307692307692317</v>
      </c>
      <c r="G28" s="111"/>
      <c r="H28" s="112"/>
      <c r="I28" s="110">
        <f t="shared" ref="I28" si="25">(I26/(K27+(60*I27)))*3.6</f>
        <v>10</v>
      </c>
      <c r="J28" s="111"/>
      <c r="K28" s="112"/>
      <c r="L28" s="110">
        <f t="shared" ref="L28" si="26">(L26/(N27+(60*L27)))*3.6</f>
        <v>10.588235294117649</v>
      </c>
      <c r="M28" s="111"/>
      <c r="N28" s="112"/>
      <c r="O28" s="110">
        <f t="shared" ref="O28" si="27">(O26/(Q27+(60*O27)))*3.6</f>
        <v>10.285714285714286</v>
      </c>
      <c r="P28" s="111"/>
      <c r="Q28" s="112"/>
    </row>
    <row r="29" spans="1:17" ht="15.75" thickBot="1">
      <c r="A29" s="116"/>
      <c r="B29" s="5" t="s">
        <v>5</v>
      </c>
      <c r="C29" s="107">
        <f>C28/$H$1</f>
        <v>0.84606345475910694</v>
      </c>
      <c r="D29" s="108"/>
      <c r="E29" s="109"/>
      <c r="F29" s="107">
        <f t="shared" ref="F29" si="28">F28/$H$1</f>
        <v>0.80267558528428107</v>
      </c>
      <c r="G29" s="108"/>
      <c r="H29" s="109"/>
      <c r="I29" s="107">
        <f t="shared" ref="I29" si="29">I28/$H$1</f>
        <v>0.86956521739130432</v>
      </c>
      <c r="J29" s="108"/>
      <c r="K29" s="109"/>
      <c r="L29" s="107">
        <f t="shared" ref="L29" si="30">L28/$H$1</f>
        <v>0.92071611253196939</v>
      </c>
      <c r="M29" s="108"/>
      <c r="N29" s="109"/>
      <c r="O29" s="107">
        <f t="shared" ref="O29" si="31">O28/$H$1</f>
        <v>0.89440993788819878</v>
      </c>
      <c r="P29" s="108"/>
      <c r="Q29" s="109"/>
    </row>
    <row r="30" spans="1:17" ht="15.75" thickBot="1"/>
    <row r="31" spans="1:17" ht="15.75" thickBot="1">
      <c r="A31" s="113">
        <v>0.85</v>
      </c>
      <c r="B31" s="3" t="s">
        <v>3</v>
      </c>
      <c r="C31" s="58">
        <v>100</v>
      </c>
      <c r="D31" s="59"/>
      <c r="E31" s="60"/>
      <c r="F31" s="58">
        <v>100</v>
      </c>
      <c r="G31" s="59"/>
      <c r="H31" s="60"/>
      <c r="I31" s="58">
        <v>100</v>
      </c>
      <c r="J31" s="59"/>
      <c r="K31" s="60"/>
      <c r="L31" s="58">
        <v>100</v>
      </c>
      <c r="M31" s="59"/>
      <c r="N31" s="60"/>
      <c r="O31" s="58">
        <v>100</v>
      </c>
      <c r="P31" s="59"/>
      <c r="Q31" s="60"/>
    </row>
    <row r="32" spans="1:17">
      <c r="A32" s="114"/>
      <c r="B32" s="4" t="s">
        <v>4</v>
      </c>
      <c r="C32" s="7">
        <v>0</v>
      </c>
      <c r="D32" s="8" t="s">
        <v>7</v>
      </c>
      <c r="E32" s="9" t="s">
        <v>39</v>
      </c>
      <c r="F32" s="7">
        <v>0</v>
      </c>
      <c r="G32" s="8" t="s">
        <v>7</v>
      </c>
      <c r="H32" s="9" t="s">
        <v>22</v>
      </c>
      <c r="I32" s="7">
        <v>0</v>
      </c>
      <c r="J32" s="8" t="s">
        <v>7</v>
      </c>
      <c r="K32" s="9" t="s">
        <v>22</v>
      </c>
      <c r="L32" s="7">
        <v>0</v>
      </c>
      <c r="M32" s="8" t="s">
        <v>7</v>
      </c>
      <c r="N32" s="9" t="s">
        <v>13</v>
      </c>
      <c r="O32" s="7">
        <v>0</v>
      </c>
      <c r="P32" s="8" t="s">
        <v>7</v>
      </c>
      <c r="Q32" s="9"/>
    </row>
    <row r="33" spans="1:17">
      <c r="A33" s="115"/>
      <c r="B33" s="6" t="s">
        <v>6</v>
      </c>
      <c r="C33" s="110">
        <f>(C31/(E32+(60*C32)))*3.6</f>
        <v>9.4736842105263168</v>
      </c>
      <c r="D33" s="111"/>
      <c r="E33" s="112"/>
      <c r="F33" s="110">
        <f t="shared" ref="F33" si="32">(F31/(H32+(60*F32)))*3.6</f>
        <v>10</v>
      </c>
      <c r="G33" s="111"/>
      <c r="H33" s="112"/>
      <c r="I33" s="110">
        <f t="shared" ref="I33" si="33">(I31/(K32+(60*I32)))*3.6</f>
        <v>10</v>
      </c>
      <c r="J33" s="111"/>
      <c r="K33" s="112"/>
      <c r="L33" s="110">
        <f t="shared" ref="L33" si="34">(L31/(N32+(60*L32)))*3.6</f>
        <v>10.285714285714286</v>
      </c>
      <c r="M33" s="111"/>
      <c r="N33" s="112"/>
      <c r="O33" s="110" t="e">
        <f t="shared" ref="O33" si="35">(O31/(Q32+(60*O32)))*3.6</f>
        <v>#DIV/0!</v>
      </c>
      <c r="P33" s="111"/>
      <c r="Q33" s="112"/>
    </row>
    <row r="34" spans="1:17" ht="15.75" thickBot="1">
      <c r="A34" s="116"/>
      <c r="B34" s="5" t="s">
        <v>5</v>
      </c>
      <c r="C34" s="107">
        <f>C33/$H$1</f>
        <v>0.82379862700228845</v>
      </c>
      <c r="D34" s="108"/>
      <c r="E34" s="109"/>
      <c r="F34" s="107">
        <f t="shared" ref="F34" si="36">F33/$H$1</f>
        <v>0.86956521739130432</v>
      </c>
      <c r="G34" s="108"/>
      <c r="H34" s="109"/>
      <c r="I34" s="107">
        <f t="shared" ref="I34" si="37">I33/$H$1</f>
        <v>0.86956521739130432</v>
      </c>
      <c r="J34" s="108"/>
      <c r="K34" s="109"/>
      <c r="L34" s="107">
        <f t="shared" ref="L34" si="38">L33/$H$1</f>
        <v>0.89440993788819878</v>
      </c>
      <c r="M34" s="108"/>
      <c r="N34" s="109"/>
      <c r="O34" s="107"/>
      <c r="P34" s="108"/>
      <c r="Q34" s="109"/>
    </row>
    <row r="35" spans="1:17" ht="15.75" thickBot="1"/>
    <row r="36" spans="1:17" ht="19.5" thickBot="1">
      <c r="B36" s="16" t="s">
        <v>4</v>
      </c>
      <c r="C36" s="17">
        <v>6</v>
      </c>
      <c r="D36" s="18" t="s">
        <v>7</v>
      </c>
      <c r="E36" s="19" t="s">
        <v>9</v>
      </c>
      <c r="I36" s="128" t="s">
        <v>70</v>
      </c>
      <c r="J36" s="129"/>
      <c r="K36" s="129"/>
      <c r="L36" s="51">
        <v>9.8000000000000007</v>
      </c>
      <c r="M36" s="51"/>
      <c r="N36" s="52"/>
    </row>
    <row r="37" spans="1:17" ht="19.5" thickBot="1">
      <c r="B37" s="15" t="s">
        <v>3</v>
      </c>
      <c r="C37" s="38">
        <v>900</v>
      </c>
      <c r="D37" s="39"/>
      <c r="E37" s="40"/>
      <c r="I37" s="117" t="s">
        <v>71</v>
      </c>
      <c r="J37" s="118"/>
      <c r="K37" s="118"/>
      <c r="L37" s="55">
        <f>ABS(C38-L36)</f>
        <v>0.80000000000000071</v>
      </c>
      <c r="M37" s="55"/>
      <c r="N37" s="56"/>
    </row>
    <row r="38" spans="1:17" ht="18.75">
      <c r="B38" s="13" t="s">
        <v>6</v>
      </c>
      <c r="C38" s="41">
        <f>(C37/(E36+(C36*60)))*3.6</f>
        <v>9</v>
      </c>
      <c r="D38" s="42"/>
      <c r="E38" s="43"/>
    </row>
    <row r="39" spans="1:17" ht="19.5" thickBot="1">
      <c r="B39" s="14" t="s">
        <v>5</v>
      </c>
      <c r="C39" s="44">
        <f>C38/$H$1</f>
        <v>0.78260869565217395</v>
      </c>
      <c r="D39" s="45"/>
      <c r="E39" s="46"/>
    </row>
    <row r="42" spans="1:17" ht="15.75" thickBot="1">
      <c r="A42" s="2">
        <v>41611</v>
      </c>
    </row>
    <row r="43" spans="1:17" ht="19.5" thickBot="1">
      <c r="B43" s="16" t="s">
        <v>4</v>
      </c>
      <c r="C43" s="17">
        <v>6</v>
      </c>
      <c r="D43" s="18" t="s">
        <v>7</v>
      </c>
      <c r="E43" s="19" t="s">
        <v>9</v>
      </c>
      <c r="I43" s="128" t="s">
        <v>70</v>
      </c>
      <c r="J43" s="129"/>
      <c r="K43" s="129"/>
      <c r="L43" s="51">
        <v>11</v>
      </c>
      <c r="M43" s="51"/>
      <c r="N43" s="52"/>
    </row>
    <row r="44" spans="1:17" ht="19.5" thickBot="1">
      <c r="B44" s="15" t="s">
        <v>3</v>
      </c>
      <c r="C44" s="38">
        <v>850</v>
      </c>
      <c r="D44" s="39"/>
      <c r="E44" s="40"/>
      <c r="I44" s="117" t="s">
        <v>71</v>
      </c>
      <c r="J44" s="118"/>
      <c r="K44" s="118"/>
      <c r="L44" s="55">
        <f>ABS(C45-L43)</f>
        <v>2.5</v>
      </c>
      <c r="M44" s="55"/>
      <c r="N44" s="56"/>
    </row>
    <row r="45" spans="1:17" ht="18.75">
      <c r="B45" s="13" t="s">
        <v>6</v>
      </c>
      <c r="C45" s="41">
        <f>(C44/(E43+(C43*60)))*3.6</f>
        <v>8.5</v>
      </c>
      <c r="D45" s="42"/>
      <c r="E45" s="43"/>
    </row>
    <row r="46" spans="1:17" ht="19.5" thickBot="1">
      <c r="B46" s="14" t="s">
        <v>5</v>
      </c>
      <c r="C46" s="44">
        <f>C45/$H$1</f>
        <v>0.73913043478260865</v>
      </c>
      <c r="D46" s="45"/>
      <c r="E46" s="46"/>
    </row>
    <row r="47" spans="1:17" ht="15.75" thickBot="1"/>
    <row r="48" spans="1:17" ht="19.5" thickBot="1">
      <c r="B48" s="16" t="s">
        <v>4</v>
      </c>
      <c r="C48" s="17">
        <v>2</v>
      </c>
      <c r="D48" s="18" t="s">
        <v>7</v>
      </c>
      <c r="E48" s="19" t="s">
        <v>9</v>
      </c>
      <c r="I48" s="128" t="s">
        <v>70</v>
      </c>
      <c r="J48" s="129"/>
      <c r="K48" s="129"/>
      <c r="L48" s="51">
        <v>11.5</v>
      </c>
      <c r="M48" s="51"/>
      <c r="N48" s="52"/>
    </row>
    <row r="49" spans="1:14" ht="19.5" thickBot="1">
      <c r="B49" s="15" t="s">
        <v>3</v>
      </c>
      <c r="C49" s="38">
        <v>345</v>
      </c>
      <c r="D49" s="39"/>
      <c r="E49" s="40"/>
      <c r="I49" s="117" t="s">
        <v>71</v>
      </c>
      <c r="J49" s="118"/>
      <c r="K49" s="118"/>
      <c r="L49" s="55">
        <f>ABS(C50-L48)</f>
        <v>1.1500000000000004</v>
      </c>
      <c r="M49" s="55"/>
      <c r="N49" s="56"/>
    </row>
    <row r="50" spans="1:14" ht="18.75">
      <c r="B50" s="13" t="s">
        <v>6</v>
      </c>
      <c r="C50" s="41">
        <f>(C49/(E48+(C48*60)))*3.6</f>
        <v>10.35</v>
      </c>
      <c r="D50" s="42"/>
      <c r="E50" s="43"/>
    </row>
    <row r="51" spans="1:14" ht="19.5" thickBot="1">
      <c r="B51" s="14" t="s">
        <v>5</v>
      </c>
      <c r="C51" s="44">
        <f>C50/$H$1</f>
        <v>0.9</v>
      </c>
      <c r="D51" s="45"/>
      <c r="E51" s="46"/>
    </row>
    <row r="52" spans="1:14" ht="15.75" thickBot="1"/>
    <row r="53" spans="1:14" ht="30">
      <c r="B53" s="21" t="s">
        <v>87</v>
      </c>
      <c r="C53" s="130">
        <f>(C46+C51)/2</f>
        <v>0.81956521739130439</v>
      </c>
      <c r="D53" s="130"/>
      <c r="E53" s="131"/>
      <c r="F53" s="132"/>
      <c r="G53" s="51"/>
      <c r="H53" s="133"/>
      <c r="I53" s="136" t="s">
        <v>89</v>
      </c>
      <c r="J53" s="137"/>
      <c r="K53" s="137"/>
      <c r="L53" s="119">
        <f>(L44+L49)/2</f>
        <v>1.8250000000000002</v>
      </c>
      <c r="M53" s="119"/>
      <c r="N53" s="120"/>
    </row>
    <row r="54" spans="1:14" ht="16.5" thickBot="1">
      <c r="B54" s="22" t="s">
        <v>88</v>
      </c>
      <c r="C54" s="121">
        <v>1</v>
      </c>
      <c r="D54" s="122"/>
      <c r="E54" s="123"/>
      <c r="F54" s="134"/>
      <c r="G54" s="125"/>
      <c r="H54" s="135"/>
      <c r="I54" s="124" t="s">
        <v>88</v>
      </c>
      <c r="J54" s="125"/>
      <c r="K54" s="125"/>
      <c r="L54" s="126">
        <v>0</v>
      </c>
      <c r="M54" s="126"/>
      <c r="N54" s="127"/>
    </row>
    <row r="57" spans="1:14" ht="15.75" thickBot="1">
      <c r="A57" s="2">
        <v>41613</v>
      </c>
    </row>
    <row r="58" spans="1:14" ht="19.5" thickBot="1">
      <c r="B58" s="16" t="s">
        <v>4</v>
      </c>
      <c r="C58" s="17">
        <v>2</v>
      </c>
      <c r="D58" s="18" t="s">
        <v>7</v>
      </c>
      <c r="E58" s="19" t="s">
        <v>9</v>
      </c>
      <c r="I58" s="128" t="s">
        <v>70</v>
      </c>
      <c r="J58" s="129"/>
      <c r="K58" s="129"/>
      <c r="L58" s="51">
        <v>10</v>
      </c>
      <c r="M58" s="51"/>
      <c r="N58" s="52"/>
    </row>
    <row r="59" spans="1:14" ht="19.5" thickBot="1">
      <c r="B59" s="15" t="s">
        <v>3</v>
      </c>
      <c r="C59" s="38">
        <v>370</v>
      </c>
      <c r="D59" s="39"/>
      <c r="E59" s="40"/>
      <c r="I59" s="117" t="s">
        <v>71</v>
      </c>
      <c r="J59" s="118"/>
      <c r="K59" s="118"/>
      <c r="L59" s="55">
        <f>ABS(C60-L58)</f>
        <v>1.1000000000000014</v>
      </c>
      <c r="M59" s="55"/>
      <c r="N59" s="56"/>
    </row>
    <row r="60" spans="1:14" ht="18.75">
      <c r="B60" s="13" t="s">
        <v>6</v>
      </c>
      <c r="C60" s="41">
        <f>(C59/(E58+(C58*60)))*3.6</f>
        <v>11.100000000000001</v>
      </c>
      <c r="D60" s="42"/>
      <c r="E60" s="43"/>
    </row>
    <row r="61" spans="1:14" ht="19.5" thickBot="1">
      <c r="B61" s="14" t="s">
        <v>5</v>
      </c>
      <c r="C61" s="44">
        <f>C60/$H$1</f>
        <v>0.96521739130434792</v>
      </c>
      <c r="D61" s="45"/>
      <c r="E61" s="46"/>
    </row>
    <row r="65" spans="1:30" ht="15.75" thickBot="1">
      <c r="A65" s="2">
        <v>41618</v>
      </c>
    </row>
    <row r="66" spans="1:30" ht="15.75" thickBot="1">
      <c r="R66" s="25" t="s">
        <v>95</v>
      </c>
      <c r="S66" s="139"/>
      <c r="T66" s="140"/>
      <c r="U66" s="140"/>
      <c r="V66" s="141"/>
      <c r="W66" s="140" t="s">
        <v>96</v>
      </c>
      <c r="X66" s="140"/>
      <c r="Y66" s="140"/>
      <c r="Z66" s="139"/>
      <c r="AA66" s="142"/>
      <c r="AB66" s="140"/>
      <c r="AC66" s="140"/>
      <c r="AD66" s="141"/>
    </row>
    <row r="67" spans="1:30" ht="15.75" thickBot="1">
      <c r="S67" s="26"/>
      <c r="T67" s="26"/>
      <c r="U67" s="27"/>
      <c r="Z67" s="26"/>
      <c r="AA67" s="26"/>
      <c r="AB67" s="26"/>
    </row>
    <row r="68" spans="1:30" ht="15.75">
      <c r="R68" s="143" t="s">
        <v>97</v>
      </c>
      <c r="S68" s="145" t="s">
        <v>98</v>
      </c>
      <c r="T68" s="143" t="s">
        <v>99</v>
      </c>
      <c r="U68" s="147" t="s">
        <v>70</v>
      </c>
      <c r="V68" s="148"/>
      <c r="W68" s="149"/>
      <c r="X68" s="150"/>
      <c r="Y68" s="150"/>
      <c r="Z68" s="150"/>
      <c r="AA68" s="150"/>
      <c r="AB68" s="151"/>
      <c r="AC68" s="152" t="s">
        <v>100</v>
      </c>
      <c r="AD68" s="153"/>
    </row>
    <row r="69" spans="1:30" ht="15.75" customHeight="1" thickBot="1">
      <c r="R69" s="144"/>
      <c r="S69" s="146"/>
      <c r="T69" s="144"/>
      <c r="U69" s="28" t="s">
        <v>5</v>
      </c>
      <c r="V69" s="29" t="s">
        <v>6</v>
      </c>
      <c r="W69" s="154" t="s">
        <v>4</v>
      </c>
      <c r="X69" s="155"/>
      <c r="Y69" s="156"/>
      <c r="Z69" s="30" t="s">
        <v>6</v>
      </c>
      <c r="AA69" s="157" t="s">
        <v>5</v>
      </c>
      <c r="AB69" s="158"/>
      <c r="AC69" s="159" t="s">
        <v>101</v>
      </c>
      <c r="AD69" s="160"/>
    </row>
    <row r="70" spans="1:30">
      <c r="R70" s="98">
        <v>1</v>
      </c>
      <c r="S70" s="99">
        <v>900</v>
      </c>
      <c r="T70" s="31" t="s">
        <v>102</v>
      </c>
      <c r="U70" s="73">
        <f>(V70/$H$1)</f>
        <v>0.70434782608695645</v>
      </c>
      <c r="V70" s="101">
        <v>8.1</v>
      </c>
      <c r="W70" s="102">
        <v>6</v>
      </c>
      <c r="X70" s="103" t="s">
        <v>7</v>
      </c>
      <c r="Y70" s="104" t="s">
        <v>44</v>
      </c>
      <c r="Z70" s="95">
        <f>(S70/((W70*60)+Y70))*3.6</f>
        <v>8.4155844155844157</v>
      </c>
      <c r="AA70" s="105">
        <f>(Z70/$H$1)*100</f>
        <v>73.178994918125355</v>
      </c>
      <c r="AB70" s="106"/>
      <c r="AC70" s="161">
        <f>ABS(Z70-V70)</f>
        <v>0.31558441558441608</v>
      </c>
      <c r="AD70" s="162"/>
    </row>
    <row r="71" spans="1:30">
      <c r="R71" s="69"/>
      <c r="S71" s="100"/>
      <c r="T71" s="32" t="s">
        <v>114</v>
      </c>
      <c r="U71" s="74"/>
      <c r="V71" s="75"/>
      <c r="W71" s="77"/>
      <c r="X71" s="79"/>
      <c r="Y71" s="81"/>
      <c r="Z71" s="95"/>
      <c r="AA71" s="96"/>
      <c r="AB71" s="97"/>
      <c r="AC71" s="61"/>
      <c r="AD71" s="62"/>
    </row>
    <row r="72" spans="1:30" ht="15" customHeight="1">
      <c r="R72" s="69">
        <v>2</v>
      </c>
      <c r="S72" s="71">
        <v>400</v>
      </c>
      <c r="T72" s="32" t="s">
        <v>107</v>
      </c>
      <c r="U72" s="73">
        <f t="shared" ref="U72" si="39">(V72/$H$1)</f>
        <v>1</v>
      </c>
      <c r="V72" s="75">
        <v>11.5</v>
      </c>
      <c r="W72" s="89">
        <v>2</v>
      </c>
      <c r="X72" s="91" t="s">
        <v>7</v>
      </c>
      <c r="Y72" s="93" t="s">
        <v>174</v>
      </c>
      <c r="Z72" s="95">
        <f>(S72/((W72*60)+Y72))*3.6</f>
        <v>10.140845070422534</v>
      </c>
      <c r="AA72" s="85">
        <f t="shared" ref="AA72" si="40">(Z72/$H$1)*100</f>
        <v>88.181261481935081</v>
      </c>
      <c r="AB72" s="86"/>
      <c r="AC72" s="61">
        <f>ABS(Z72-V72)</f>
        <v>1.3591549295774659</v>
      </c>
      <c r="AD72" s="62"/>
    </row>
    <row r="73" spans="1:30" ht="15" customHeight="1">
      <c r="R73" s="69"/>
      <c r="S73" s="100"/>
      <c r="T73" s="32" t="s">
        <v>171</v>
      </c>
      <c r="U73" s="74"/>
      <c r="V73" s="75"/>
      <c r="W73" s="90"/>
      <c r="X73" s="92"/>
      <c r="Y73" s="94"/>
      <c r="Z73" s="95"/>
      <c r="AA73" s="96"/>
      <c r="AB73" s="97"/>
      <c r="AC73" s="61"/>
      <c r="AD73" s="62"/>
    </row>
    <row r="74" spans="1:30" ht="15" customHeight="1">
      <c r="R74" s="69">
        <v>3</v>
      </c>
      <c r="S74" s="71">
        <v>700</v>
      </c>
      <c r="T74" s="32" t="s">
        <v>172</v>
      </c>
      <c r="U74" s="73">
        <f t="shared" ref="U74" si="41">(V74/$H$1)</f>
        <v>0.79999999999999993</v>
      </c>
      <c r="V74" s="75">
        <v>9.1999999999999993</v>
      </c>
      <c r="W74" s="77">
        <v>5</v>
      </c>
      <c r="X74" s="79" t="s">
        <v>7</v>
      </c>
      <c r="Y74" s="81" t="s">
        <v>12</v>
      </c>
      <c r="Z74" s="83">
        <f>(S74/((W74*60)+Y74))*3.6</f>
        <v>7.5903614457831328</v>
      </c>
      <c r="AA74" s="85">
        <f t="shared" ref="AA74" si="42">(Z74/$H$1)*100</f>
        <v>66.00314300680985</v>
      </c>
      <c r="AB74" s="86"/>
      <c r="AC74" s="61">
        <f>ABS(Z74-V74)</f>
        <v>1.6096385542168665</v>
      </c>
      <c r="AD74" s="62"/>
    </row>
    <row r="75" spans="1:30" ht="15.75" customHeight="1" thickBot="1">
      <c r="R75" s="70"/>
      <c r="S75" s="72"/>
      <c r="T75" s="33" t="s">
        <v>173</v>
      </c>
      <c r="U75" s="74"/>
      <c r="V75" s="76"/>
      <c r="W75" s="78"/>
      <c r="X75" s="80"/>
      <c r="Y75" s="82"/>
      <c r="Z75" s="84"/>
      <c r="AA75" s="87"/>
      <c r="AB75" s="88"/>
      <c r="AC75" s="63"/>
      <c r="AD75" s="64"/>
    </row>
    <row r="76" spans="1:30" ht="26.25">
      <c r="Z76" s="34" t="s">
        <v>103</v>
      </c>
      <c r="AA76" s="65">
        <f>AVERAGE(AA70:AA75)</f>
        <v>75.78779980229011</v>
      </c>
      <c r="AB76" s="66"/>
      <c r="AC76" s="67">
        <f>AVERAGE(AC70:AC75)</f>
        <v>1.0947926331262494</v>
      </c>
      <c r="AD76" s="68"/>
    </row>
    <row r="77" spans="1:30">
      <c r="Z77" s="35" t="s">
        <v>105</v>
      </c>
      <c r="AA77" s="138">
        <v>0</v>
      </c>
      <c r="AB77" s="138"/>
      <c r="AC77" s="138">
        <v>1.5</v>
      </c>
      <c r="AD77" s="138"/>
    </row>
    <row r="80" spans="1:30" ht="15.75" thickBot="1">
      <c r="A80" s="2">
        <v>41646</v>
      </c>
    </row>
    <row r="81" spans="1:14" ht="19.5" thickBot="1">
      <c r="B81" s="16" t="s">
        <v>4</v>
      </c>
      <c r="C81" s="17">
        <v>4</v>
      </c>
      <c r="D81" s="18" t="s">
        <v>7</v>
      </c>
      <c r="E81" s="19" t="s">
        <v>188</v>
      </c>
      <c r="I81" s="58" t="s">
        <v>4</v>
      </c>
      <c r="J81" s="59" t="s">
        <v>4</v>
      </c>
      <c r="K81" s="60" t="s">
        <v>4</v>
      </c>
      <c r="L81" s="18">
        <v>3</v>
      </c>
      <c r="M81" s="18" t="s">
        <v>7</v>
      </c>
      <c r="N81" s="19" t="s">
        <v>19</v>
      </c>
    </row>
    <row r="82" spans="1:14" ht="18.75">
      <c r="B82" s="15" t="s">
        <v>3</v>
      </c>
      <c r="C82" s="38">
        <v>750</v>
      </c>
      <c r="D82" s="39"/>
      <c r="E82" s="40"/>
      <c r="I82" s="38" t="s">
        <v>3</v>
      </c>
      <c r="J82" s="39" t="s">
        <v>3</v>
      </c>
      <c r="K82" s="40" t="s">
        <v>3</v>
      </c>
      <c r="L82" s="53">
        <v>600</v>
      </c>
      <c r="M82" s="39"/>
      <c r="N82" s="40"/>
    </row>
    <row r="83" spans="1:14" ht="18.75">
      <c r="A83" s="179"/>
      <c r="B83" s="175" t="s">
        <v>6</v>
      </c>
      <c r="C83" s="176">
        <f>(C82/(E81+(C81*60)))*3.6</f>
        <v>10.344827586206897</v>
      </c>
      <c r="D83" s="177"/>
      <c r="E83" s="178"/>
      <c r="F83" s="179"/>
      <c r="G83" s="179"/>
      <c r="H83" s="179"/>
      <c r="I83" s="110" t="s">
        <v>6</v>
      </c>
      <c r="J83" s="111" t="s">
        <v>6</v>
      </c>
      <c r="K83" s="112" t="s">
        <v>6</v>
      </c>
      <c r="L83" s="180">
        <f>(L82/(N81+(L81*60)))*3.6</f>
        <v>9.8630136986301373</v>
      </c>
      <c r="M83" s="177"/>
      <c r="N83" s="178"/>
    </row>
    <row r="84" spans="1:14" ht="19.5" thickBot="1">
      <c r="B84" s="14" t="s">
        <v>5</v>
      </c>
      <c r="C84" s="44">
        <f>C83/$H$1</f>
        <v>0.8995502248875562</v>
      </c>
      <c r="D84" s="45"/>
      <c r="E84" s="46"/>
      <c r="I84" s="54" t="s">
        <v>5</v>
      </c>
      <c r="J84" s="55" t="s">
        <v>5</v>
      </c>
      <c r="K84" s="56" t="s">
        <v>5</v>
      </c>
      <c r="L84" s="57">
        <f>L83/$H$1</f>
        <v>0.85765336509827284</v>
      </c>
      <c r="M84" s="45"/>
      <c r="N84" s="46"/>
    </row>
    <row r="85" spans="1:14" ht="15.75" thickBot="1"/>
    <row r="86" spans="1:14" ht="19.5" thickBot="1">
      <c r="B86" s="16" t="s">
        <v>4</v>
      </c>
      <c r="C86" s="17">
        <v>2</v>
      </c>
      <c r="D86" s="18" t="s">
        <v>7</v>
      </c>
      <c r="E86" s="19" t="s">
        <v>182</v>
      </c>
      <c r="I86" s="47" t="s">
        <v>4</v>
      </c>
      <c r="J86" s="48" t="s">
        <v>4</v>
      </c>
      <c r="K86" s="49" t="s">
        <v>4</v>
      </c>
      <c r="L86" s="18">
        <v>3</v>
      </c>
      <c r="M86" s="18" t="s">
        <v>7</v>
      </c>
      <c r="N86" s="19" t="s">
        <v>34</v>
      </c>
    </row>
    <row r="87" spans="1:14" ht="18.75">
      <c r="B87" s="15" t="s">
        <v>3</v>
      </c>
      <c r="C87" s="38">
        <v>450</v>
      </c>
      <c r="D87" s="39"/>
      <c r="E87" s="40"/>
      <c r="I87" s="50" t="s">
        <v>3</v>
      </c>
      <c r="J87" s="51" t="s">
        <v>3</v>
      </c>
      <c r="K87" s="52" t="s">
        <v>3</v>
      </c>
      <c r="L87" s="53">
        <v>600</v>
      </c>
      <c r="M87" s="39"/>
      <c r="N87" s="40"/>
    </row>
    <row r="88" spans="1:14" ht="18.75">
      <c r="A88" s="179"/>
      <c r="B88" s="175" t="s">
        <v>6</v>
      </c>
      <c r="C88" s="176">
        <f>(C87/(E86+(C86*60)))*3.6</f>
        <v>9.257142857142858</v>
      </c>
      <c r="D88" s="177"/>
      <c r="E88" s="178"/>
      <c r="F88" s="179"/>
      <c r="G88" s="179"/>
      <c r="H88" s="179"/>
      <c r="I88" s="110" t="s">
        <v>6</v>
      </c>
      <c r="J88" s="111" t="s">
        <v>6</v>
      </c>
      <c r="K88" s="112" t="s">
        <v>6</v>
      </c>
      <c r="L88" s="180">
        <f>(L87/(N86+(L86*60)))*3.6</f>
        <v>10.285714285714286</v>
      </c>
      <c r="M88" s="177"/>
      <c r="N88" s="178"/>
    </row>
    <row r="89" spans="1:14" ht="19.5" thickBot="1">
      <c r="B89" s="14" t="s">
        <v>5</v>
      </c>
      <c r="C89" s="44">
        <f>C88/$H$1</f>
        <v>0.80496894409937891</v>
      </c>
      <c r="D89" s="45"/>
      <c r="E89" s="46"/>
      <c r="I89" s="54" t="s">
        <v>5</v>
      </c>
      <c r="J89" s="55" t="s">
        <v>5</v>
      </c>
      <c r="K89" s="56" t="s">
        <v>5</v>
      </c>
      <c r="L89" s="57">
        <f>L88/$H$1</f>
        <v>0.89440993788819878</v>
      </c>
      <c r="M89" s="45"/>
      <c r="N89" s="46"/>
    </row>
    <row r="90" spans="1:14" ht="15.75" thickBot="1"/>
    <row r="91" spans="1:14" ht="19.5" thickBot="1">
      <c r="B91" s="16" t="s">
        <v>4</v>
      </c>
      <c r="C91" s="17">
        <v>5</v>
      </c>
      <c r="D91" s="18" t="s">
        <v>7</v>
      </c>
      <c r="E91" s="19" t="s">
        <v>9</v>
      </c>
    </row>
    <row r="92" spans="1:14" ht="18.75">
      <c r="B92" s="15" t="s">
        <v>3</v>
      </c>
      <c r="C92" s="38">
        <v>750</v>
      </c>
      <c r="D92" s="39"/>
      <c r="E92" s="40"/>
    </row>
    <row r="93" spans="1:14" ht="18.75">
      <c r="A93" s="179"/>
      <c r="B93" s="175" t="s">
        <v>6</v>
      </c>
      <c r="C93" s="176">
        <f>(C92/(E91+(C91*60)))*3.6</f>
        <v>9</v>
      </c>
      <c r="D93" s="177"/>
      <c r="E93" s="178"/>
      <c r="F93" s="179"/>
      <c r="G93" s="179"/>
      <c r="H93" s="179"/>
      <c r="I93" s="179"/>
      <c r="J93" s="179"/>
      <c r="K93" s="179"/>
      <c r="L93" s="179"/>
      <c r="M93" s="179"/>
      <c r="N93" s="179"/>
    </row>
    <row r="94" spans="1:14" ht="19.5" thickBot="1">
      <c r="B94" s="14" t="s">
        <v>5</v>
      </c>
      <c r="C94" s="44">
        <f>C93/$H$1</f>
        <v>0.78260869565217395</v>
      </c>
      <c r="D94" s="45"/>
      <c r="E94" s="46"/>
    </row>
  </sheetData>
  <mergeCells count="187">
    <mergeCell ref="AA77:AB77"/>
    <mergeCell ref="AC77:AD77"/>
    <mergeCell ref="I58:K58"/>
    <mergeCell ref="L58:N58"/>
    <mergeCell ref="C59:E59"/>
    <mergeCell ref="I59:K59"/>
    <mergeCell ref="L59:N59"/>
    <mergeCell ref="C60:E60"/>
    <mergeCell ref="C61:E61"/>
    <mergeCell ref="S66:V66"/>
    <mergeCell ref="W66:Z66"/>
    <mergeCell ref="AA66:AD66"/>
    <mergeCell ref="R68:R69"/>
    <mergeCell ref="S68:S69"/>
    <mergeCell ref="T68:T69"/>
    <mergeCell ref="U68:V68"/>
    <mergeCell ref="W68:AB68"/>
    <mergeCell ref="AC68:AD68"/>
    <mergeCell ref="W69:Y69"/>
    <mergeCell ref="AA69:AB69"/>
    <mergeCell ref="AC69:AD69"/>
    <mergeCell ref="AC70:AD71"/>
    <mergeCell ref="R72:R73"/>
    <mergeCell ref="S72:S73"/>
    <mergeCell ref="L53:N53"/>
    <mergeCell ref="C54:E54"/>
    <mergeCell ref="I54:K54"/>
    <mergeCell ref="L54:N54"/>
    <mergeCell ref="C39:E39"/>
    <mergeCell ref="I36:K36"/>
    <mergeCell ref="L36:N36"/>
    <mergeCell ref="I37:K37"/>
    <mergeCell ref="L37:N37"/>
    <mergeCell ref="C50:E50"/>
    <mergeCell ref="C51:E51"/>
    <mergeCell ref="C53:E53"/>
    <mergeCell ref="F53:H54"/>
    <mergeCell ref="I53:K53"/>
    <mergeCell ref="C46:E46"/>
    <mergeCell ref="I48:K48"/>
    <mergeCell ref="L48:N48"/>
    <mergeCell ref="C49:E49"/>
    <mergeCell ref="I49:K49"/>
    <mergeCell ref="L49:N49"/>
    <mergeCell ref="C45:E45"/>
    <mergeCell ref="I43:K43"/>
    <mergeCell ref="L43:N43"/>
    <mergeCell ref="C44:E44"/>
    <mergeCell ref="A31:A34"/>
    <mergeCell ref="C31:E31"/>
    <mergeCell ref="F31:H31"/>
    <mergeCell ref="I31:K31"/>
    <mergeCell ref="L31:N31"/>
    <mergeCell ref="O31:Q31"/>
    <mergeCell ref="C33:E33"/>
    <mergeCell ref="F33:H33"/>
    <mergeCell ref="I33:K33"/>
    <mergeCell ref="L33:N33"/>
    <mergeCell ref="O33:Q33"/>
    <mergeCell ref="C34:E34"/>
    <mergeCell ref="F34:H34"/>
    <mergeCell ref="I34:K34"/>
    <mergeCell ref="L34:N34"/>
    <mergeCell ref="O34:Q34"/>
    <mergeCell ref="I44:K44"/>
    <mergeCell ref="L44:N44"/>
    <mergeCell ref="C37:E37"/>
    <mergeCell ref="C38:E38"/>
    <mergeCell ref="O26:Q26"/>
    <mergeCell ref="C28:E28"/>
    <mergeCell ref="F28:H28"/>
    <mergeCell ref="I28:K28"/>
    <mergeCell ref="L28:N28"/>
    <mergeCell ref="O28:Q28"/>
    <mergeCell ref="O29:Q29"/>
    <mergeCell ref="A26:A29"/>
    <mergeCell ref="C26:E26"/>
    <mergeCell ref="F26:H26"/>
    <mergeCell ref="I26:K26"/>
    <mergeCell ref="L26:N26"/>
    <mergeCell ref="C29:E29"/>
    <mergeCell ref="F29:H29"/>
    <mergeCell ref="I29:K29"/>
    <mergeCell ref="L29:N29"/>
    <mergeCell ref="C20:E20"/>
    <mergeCell ref="C21:E21"/>
    <mergeCell ref="C22:E22"/>
    <mergeCell ref="O16:Q16"/>
    <mergeCell ref="C17:E17"/>
    <mergeCell ref="F17:H17"/>
    <mergeCell ref="I17:K17"/>
    <mergeCell ref="L17:N17"/>
    <mergeCell ref="O17:Q17"/>
    <mergeCell ref="A14:A17"/>
    <mergeCell ref="C14:E14"/>
    <mergeCell ref="F14:H14"/>
    <mergeCell ref="I14:K14"/>
    <mergeCell ref="L14:N14"/>
    <mergeCell ref="O12:Q12"/>
    <mergeCell ref="O14:Q14"/>
    <mergeCell ref="C16:E16"/>
    <mergeCell ref="F16:H16"/>
    <mergeCell ref="I16:K16"/>
    <mergeCell ref="L16:N16"/>
    <mergeCell ref="A9:A12"/>
    <mergeCell ref="C9:E9"/>
    <mergeCell ref="F9:H9"/>
    <mergeCell ref="I9:K9"/>
    <mergeCell ref="L9:N9"/>
    <mergeCell ref="C12:E12"/>
    <mergeCell ref="F12:H12"/>
    <mergeCell ref="I12:K12"/>
    <mergeCell ref="L12:N12"/>
    <mergeCell ref="O7:Q7"/>
    <mergeCell ref="O9:Q9"/>
    <mergeCell ref="C11:E11"/>
    <mergeCell ref="F11:H11"/>
    <mergeCell ref="I11:K11"/>
    <mergeCell ref="L11:N11"/>
    <mergeCell ref="O11:Q11"/>
    <mergeCell ref="A4:A7"/>
    <mergeCell ref="C4:E4"/>
    <mergeCell ref="F4:H4"/>
    <mergeCell ref="I4:K4"/>
    <mergeCell ref="L4:N4"/>
    <mergeCell ref="C7:E7"/>
    <mergeCell ref="F7:H7"/>
    <mergeCell ref="I7:K7"/>
    <mergeCell ref="L7:N7"/>
    <mergeCell ref="O4:Q4"/>
    <mergeCell ref="C6:E6"/>
    <mergeCell ref="F6:H6"/>
    <mergeCell ref="I6:K6"/>
    <mergeCell ref="L6:N6"/>
    <mergeCell ref="O6:Q6"/>
    <mergeCell ref="U72:U73"/>
    <mergeCell ref="V72:V73"/>
    <mergeCell ref="W72:W73"/>
    <mergeCell ref="X72:X73"/>
    <mergeCell ref="Y72:Y73"/>
    <mergeCell ref="Z72:Z73"/>
    <mergeCell ref="AA72:AB73"/>
    <mergeCell ref="AC72:AD73"/>
    <mergeCell ref="R70:R71"/>
    <mergeCell ref="S70:S71"/>
    <mergeCell ref="U70:U71"/>
    <mergeCell ref="V70:V71"/>
    <mergeCell ref="W70:W71"/>
    <mergeCell ref="X70:X71"/>
    <mergeCell ref="Y70:Y71"/>
    <mergeCell ref="Z70:Z71"/>
    <mergeCell ref="AA70:AB71"/>
    <mergeCell ref="AC74:AD75"/>
    <mergeCell ref="AA76:AB76"/>
    <mergeCell ref="AC76:AD76"/>
    <mergeCell ref="R74:R75"/>
    <mergeCell ref="S74:S75"/>
    <mergeCell ref="U74:U75"/>
    <mergeCell ref="V74:V75"/>
    <mergeCell ref="W74:W75"/>
    <mergeCell ref="X74:X75"/>
    <mergeCell ref="Y74:Y75"/>
    <mergeCell ref="Z74:Z75"/>
    <mergeCell ref="AA74:AB75"/>
    <mergeCell ref="I81:K81"/>
    <mergeCell ref="C82:E82"/>
    <mergeCell ref="I82:K82"/>
    <mergeCell ref="L82:N82"/>
    <mergeCell ref="C83:E83"/>
    <mergeCell ref="I83:K83"/>
    <mergeCell ref="L83:N83"/>
    <mergeCell ref="C84:E84"/>
    <mergeCell ref="I84:K84"/>
    <mergeCell ref="L84:N84"/>
    <mergeCell ref="C92:E92"/>
    <mergeCell ref="C93:E93"/>
    <mergeCell ref="C94:E94"/>
    <mergeCell ref="I86:K86"/>
    <mergeCell ref="C87:E87"/>
    <mergeCell ref="I87:K87"/>
    <mergeCell ref="L87:N87"/>
    <mergeCell ref="C88:E88"/>
    <mergeCell ref="I88:K88"/>
    <mergeCell ref="L88:N88"/>
    <mergeCell ref="C89:E89"/>
    <mergeCell ref="I89:K89"/>
    <mergeCell ref="L89:N89"/>
  </mergeCells>
  <pageMargins left="0.7" right="0.7" top="0.75" bottom="0.75" header="0.3" footer="0.3"/>
  <pageSetup paperSize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D94"/>
  <sheetViews>
    <sheetView topLeftCell="A74" workbookViewId="0">
      <selection activeCell="C93" sqref="C93:E93"/>
    </sheetView>
  </sheetViews>
  <sheetFormatPr baseColWidth="10" defaultRowHeight="15"/>
  <cols>
    <col min="3" max="3" width="4.7109375" customWidth="1"/>
    <col min="4" max="4" width="1.7109375" customWidth="1"/>
    <col min="5" max="6" width="4.7109375" customWidth="1"/>
    <col min="7" max="7" width="1.7109375" customWidth="1"/>
    <col min="8" max="9" width="4.7109375" customWidth="1"/>
    <col min="10" max="10" width="1.7109375" customWidth="1"/>
    <col min="11" max="12" width="4.7109375" customWidth="1"/>
    <col min="13" max="13" width="1.7109375" customWidth="1"/>
    <col min="14" max="15" width="4.7109375" customWidth="1"/>
    <col min="16" max="16" width="1.7109375" customWidth="1"/>
    <col min="17" max="17" width="4.7109375" customWidth="1"/>
    <col min="23" max="23" width="4.7109375" customWidth="1"/>
    <col min="24" max="24" width="1.7109375" customWidth="1"/>
    <col min="25" max="25" width="4.7109375" customWidth="1"/>
  </cols>
  <sheetData>
    <row r="1" spans="1:18">
      <c r="A1" t="s">
        <v>67</v>
      </c>
      <c r="B1" t="s">
        <v>68</v>
      </c>
      <c r="F1" t="s">
        <v>2</v>
      </c>
      <c r="G1" t="s">
        <v>7</v>
      </c>
      <c r="H1">
        <v>10.5</v>
      </c>
    </row>
    <row r="3" spans="1:18" ht="15.75" thickBot="1">
      <c r="A3" s="2">
        <v>41597</v>
      </c>
    </row>
    <row r="4" spans="1:18" ht="15.75" thickBot="1">
      <c r="A4" s="113">
        <v>0.85</v>
      </c>
      <c r="B4" s="3" t="s">
        <v>3</v>
      </c>
      <c r="C4" s="58">
        <v>100</v>
      </c>
      <c r="D4" s="59"/>
      <c r="E4" s="60"/>
      <c r="F4" s="58">
        <v>100</v>
      </c>
      <c r="G4" s="59"/>
      <c r="H4" s="60"/>
      <c r="I4" s="58">
        <v>100</v>
      </c>
      <c r="J4" s="59"/>
      <c r="K4" s="60"/>
      <c r="L4" s="58">
        <v>100</v>
      </c>
      <c r="M4" s="59"/>
      <c r="N4" s="60"/>
      <c r="O4" s="58">
        <v>100</v>
      </c>
      <c r="P4" s="59"/>
      <c r="Q4" s="60"/>
    </row>
    <row r="5" spans="1:18">
      <c r="A5" s="114"/>
      <c r="B5" s="4" t="s">
        <v>4</v>
      </c>
      <c r="C5" s="7">
        <v>0</v>
      </c>
      <c r="D5" s="8" t="s">
        <v>7</v>
      </c>
      <c r="E5" s="9" t="s">
        <v>22</v>
      </c>
      <c r="F5" s="7">
        <v>0</v>
      </c>
      <c r="G5" s="8" t="s">
        <v>7</v>
      </c>
      <c r="H5" s="9" t="s">
        <v>8</v>
      </c>
      <c r="I5" s="7">
        <v>0</v>
      </c>
      <c r="J5" s="8" t="s">
        <v>7</v>
      </c>
      <c r="K5" s="9" t="s">
        <v>34</v>
      </c>
      <c r="L5" s="7">
        <v>0</v>
      </c>
      <c r="M5" s="8" t="s">
        <v>7</v>
      </c>
      <c r="N5" s="9" t="s">
        <v>39</v>
      </c>
      <c r="O5" s="7">
        <v>0</v>
      </c>
      <c r="P5" s="8" t="s">
        <v>7</v>
      </c>
      <c r="Q5" s="9" t="s">
        <v>8</v>
      </c>
    </row>
    <row r="6" spans="1:18">
      <c r="A6" s="115"/>
      <c r="B6" s="6" t="s">
        <v>6</v>
      </c>
      <c r="C6" s="110">
        <f>(C4/(E5+(60*C5)))*3.6</f>
        <v>10</v>
      </c>
      <c r="D6" s="111"/>
      <c r="E6" s="112"/>
      <c r="F6" s="110">
        <f t="shared" ref="F6" si="0">(F4/(H5+(60*F5)))*3.6</f>
        <v>10.90909090909091</v>
      </c>
      <c r="G6" s="111"/>
      <c r="H6" s="112"/>
      <c r="I6" s="110">
        <f t="shared" ref="I6" si="1">(I4/(K5+(60*I5)))*3.6</f>
        <v>12</v>
      </c>
      <c r="J6" s="111"/>
      <c r="K6" s="112"/>
      <c r="L6" s="110">
        <f t="shared" ref="L6" si="2">(L4/(N5+(60*L5)))*3.6</f>
        <v>9.4736842105263168</v>
      </c>
      <c r="M6" s="111"/>
      <c r="N6" s="112"/>
      <c r="O6" s="110">
        <f t="shared" ref="O6" si="3">(O4/(Q5+(60*O5)))*3.6</f>
        <v>10.90909090909091</v>
      </c>
      <c r="P6" s="111"/>
      <c r="Q6" s="112"/>
    </row>
    <row r="7" spans="1:18" ht="15.75" thickBot="1">
      <c r="A7" s="116"/>
      <c r="B7" s="5" t="s">
        <v>5</v>
      </c>
      <c r="C7" s="107">
        <f>C6/$H$1</f>
        <v>0.95238095238095233</v>
      </c>
      <c r="D7" s="108"/>
      <c r="E7" s="109"/>
      <c r="F7" s="107">
        <f t="shared" ref="F7" si="4">F6/$H$1</f>
        <v>1.0389610389610391</v>
      </c>
      <c r="G7" s="108"/>
      <c r="H7" s="109"/>
      <c r="I7" s="107">
        <f t="shared" ref="I7" si="5">I6/$H$1</f>
        <v>1.1428571428571428</v>
      </c>
      <c r="J7" s="108"/>
      <c r="K7" s="109"/>
      <c r="L7" s="107">
        <f t="shared" ref="L7" si="6">L6/$H$1</f>
        <v>0.90225563909774442</v>
      </c>
      <c r="M7" s="108"/>
      <c r="N7" s="109"/>
      <c r="O7" s="107">
        <f t="shared" ref="O7" si="7">O6/$H$1</f>
        <v>1.0389610389610391</v>
      </c>
      <c r="P7" s="108"/>
      <c r="Q7" s="109"/>
    </row>
    <row r="8" spans="1:18" ht="21.75" thickBot="1">
      <c r="A8" s="1"/>
    </row>
    <row r="9" spans="1:18" ht="15.75" customHeight="1" thickBot="1">
      <c r="A9" s="113">
        <v>1</v>
      </c>
      <c r="B9" s="3" t="s">
        <v>3</v>
      </c>
      <c r="C9" s="58">
        <v>100</v>
      </c>
      <c r="D9" s="59"/>
      <c r="E9" s="60"/>
      <c r="F9" s="58">
        <v>100</v>
      </c>
      <c r="G9" s="59"/>
      <c r="H9" s="60"/>
      <c r="I9" s="58">
        <v>100</v>
      </c>
      <c r="J9" s="59"/>
      <c r="K9" s="60"/>
      <c r="L9" s="58">
        <v>100</v>
      </c>
      <c r="M9" s="59"/>
      <c r="N9" s="60"/>
      <c r="O9" s="58">
        <v>100</v>
      </c>
      <c r="P9" s="59"/>
      <c r="Q9" s="60"/>
      <c r="R9" s="10"/>
    </row>
    <row r="10" spans="1:18" ht="15" customHeight="1">
      <c r="A10" s="114"/>
      <c r="B10" s="4" t="s">
        <v>4</v>
      </c>
      <c r="C10" s="7">
        <v>0</v>
      </c>
      <c r="D10" s="8" t="s">
        <v>7</v>
      </c>
      <c r="E10" s="9" t="s">
        <v>29</v>
      </c>
      <c r="F10" s="7">
        <v>0</v>
      </c>
      <c r="G10" s="8" t="s">
        <v>7</v>
      </c>
      <c r="H10" s="9" t="s">
        <v>12</v>
      </c>
      <c r="I10" s="7">
        <v>0</v>
      </c>
      <c r="J10" s="8" t="s">
        <v>7</v>
      </c>
      <c r="K10" s="9" t="s">
        <v>13</v>
      </c>
      <c r="L10" s="7">
        <v>0</v>
      </c>
      <c r="M10" s="8" t="s">
        <v>7</v>
      </c>
      <c r="N10" s="9" t="s">
        <v>23</v>
      </c>
      <c r="O10" s="7">
        <v>0</v>
      </c>
      <c r="P10" s="8" t="s">
        <v>7</v>
      </c>
      <c r="Q10" s="9" t="s">
        <v>34</v>
      </c>
    </row>
    <row r="11" spans="1:18" ht="15.75" customHeight="1">
      <c r="A11" s="115"/>
      <c r="B11" s="6" t="s">
        <v>6</v>
      </c>
      <c r="C11" s="110">
        <f>(C9/(E10+(60*C10)))*3.6</f>
        <v>11.612903225806452</v>
      </c>
      <c r="D11" s="111"/>
      <c r="E11" s="112"/>
      <c r="F11" s="110">
        <f t="shared" ref="F11" si="8">(F9/(H10+(60*F10)))*3.6</f>
        <v>11.25</v>
      </c>
      <c r="G11" s="111"/>
      <c r="H11" s="112"/>
      <c r="I11" s="110">
        <f t="shared" ref="I11" si="9">(I9/(K10+(60*I10)))*3.6</f>
        <v>10.285714285714286</v>
      </c>
      <c r="J11" s="111"/>
      <c r="K11" s="112"/>
      <c r="L11" s="110">
        <f t="shared" ref="L11" si="10">(L9/(N10+(60*L10)))*3.6</f>
        <v>10.588235294117649</v>
      </c>
      <c r="M11" s="111"/>
      <c r="N11" s="112"/>
      <c r="O11" s="110">
        <f t="shared" ref="O11" si="11">(O9/(Q10+(60*O10)))*3.6</f>
        <v>12</v>
      </c>
      <c r="P11" s="111"/>
      <c r="Q11" s="112"/>
    </row>
    <row r="12" spans="1:18" ht="15.75" customHeight="1" thickBot="1">
      <c r="A12" s="116"/>
      <c r="B12" s="5" t="s">
        <v>5</v>
      </c>
      <c r="C12" s="107">
        <f>C11/$H$1</f>
        <v>1.1059907834101383</v>
      </c>
      <c r="D12" s="108"/>
      <c r="E12" s="109"/>
      <c r="F12" s="107">
        <f t="shared" ref="F12" si="12">F11/$H$1</f>
        <v>1.0714285714285714</v>
      </c>
      <c r="G12" s="108"/>
      <c r="H12" s="109"/>
      <c r="I12" s="107">
        <f t="shared" ref="I12" si="13">I11/$H$1</f>
        <v>0.97959183673469397</v>
      </c>
      <c r="J12" s="108"/>
      <c r="K12" s="109"/>
      <c r="L12" s="107">
        <f t="shared" ref="L12" si="14">L11/$H$1</f>
        <v>1.008403361344538</v>
      </c>
      <c r="M12" s="108"/>
      <c r="N12" s="109"/>
      <c r="O12" s="107">
        <f t="shared" ref="O12" si="15">O11/$H$1</f>
        <v>1.1428571428571428</v>
      </c>
      <c r="P12" s="108"/>
      <c r="Q12" s="109"/>
    </row>
    <row r="13" spans="1:18" ht="21.75" thickBot="1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</row>
    <row r="14" spans="1:18" ht="15.75" thickBot="1">
      <c r="A14" s="113">
        <v>1.1499999999999999</v>
      </c>
      <c r="B14" s="3" t="s">
        <v>3</v>
      </c>
      <c r="C14" s="58">
        <v>100</v>
      </c>
      <c r="D14" s="59"/>
      <c r="E14" s="60"/>
      <c r="F14" s="58">
        <v>100</v>
      </c>
      <c r="G14" s="59"/>
      <c r="H14" s="60"/>
      <c r="I14" s="58">
        <v>100</v>
      </c>
      <c r="J14" s="59"/>
      <c r="K14" s="60"/>
      <c r="L14" s="58">
        <v>100</v>
      </c>
      <c r="M14" s="59"/>
      <c r="N14" s="60"/>
      <c r="O14" s="58">
        <v>100</v>
      </c>
      <c r="P14" s="59"/>
      <c r="Q14" s="60"/>
    </row>
    <row r="15" spans="1:18">
      <c r="A15" s="114"/>
      <c r="B15" s="4" t="s">
        <v>4</v>
      </c>
      <c r="C15" s="7"/>
      <c r="D15" s="8" t="s">
        <v>7</v>
      </c>
      <c r="E15" s="9"/>
      <c r="F15" s="7"/>
      <c r="G15" s="8" t="s">
        <v>7</v>
      </c>
      <c r="H15" s="9"/>
      <c r="I15" s="7"/>
      <c r="J15" s="8" t="s">
        <v>7</v>
      </c>
      <c r="K15" s="9"/>
      <c r="L15" s="7"/>
      <c r="M15" s="8" t="s">
        <v>7</v>
      </c>
      <c r="N15" s="9"/>
      <c r="O15" s="7"/>
      <c r="P15" s="8" t="s">
        <v>7</v>
      </c>
      <c r="Q15" s="9"/>
    </row>
    <row r="16" spans="1:18">
      <c r="A16" s="115"/>
      <c r="B16" s="6" t="s">
        <v>6</v>
      </c>
      <c r="C16" s="110" t="e">
        <f>(C14/(E15+(60*C15)))*3.6</f>
        <v>#DIV/0!</v>
      </c>
      <c r="D16" s="111"/>
      <c r="E16" s="112"/>
      <c r="F16" s="110" t="e">
        <f t="shared" ref="F16" si="16">(F14/(H15+(60*F15)))*3.6</f>
        <v>#DIV/0!</v>
      </c>
      <c r="G16" s="111"/>
      <c r="H16" s="112"/>
      <c r="I16" s="110" t="e">
        <f t="shared" ref="I16" si="17">(I14/(K15+(60*I15)))*3.6</f>
        <v>#DIV/0!</v>
      </c>
      <c r="J16" s="111"/>
      <c r="K16" s="112"/>
      <c r="L16" s="110" t="e">
        <f t="shared" ref="L16" si="18">(L14/(N15+(60*L15)))*3.6</f>
        <v>#DIV/0!</v>
      </c>
      <c r="M16" s="111"/>
      <c r="N16" s="112"/>
      <c r="O16" s="110" t="e">
        <f t="shared" ref="O16" si="19">(O14/(Q15+(60*O15)))*3.6</f>
        <v>#DIV/0!</v>
      </c>
      <c r="P16" s="111"/>
      <c r="Q16" s="112"/>
    </row>
    <row r="17" spans="1:17" ht="15.75" thickBot="1">
      <c r="A17" s="116"/>
      <c r="B17" s="5" t="s">
        <v>5</v>
      </c>
      <c r="C17" s="107" t="e">
        <f>C16/$H$1</f>
        <v>#DIV/0!</v>
      </c>
      <c r="D17" s="108"/>
      <c r="E17" s="109"/>
      <c r="F17" s="107" t="e">
        <f t="shared" ref="F17" si="20">F16/$H$1</f>
        <v>#DIV/0!</v>
      </c>
      <c r="G17" s="108"/>
      <c r="H17" s="109"/>
      <c r="I17" s="107" t="e">
        <f t="shared" ref="I17" si="21">I16/$H$1</f>
        <v>#DIV/0!</v>
      </c>
      <c r="J17" s="108"/>
      <c r="K17" s="109"/>
      <c r="L17" s="107" t="e">
        <f t="shared" ref="L17" si="22">L16/$H$1</f>
        <v>#DIV/0!</v>
      </c>
      <c r="M17" s="108"/>
      <c r="N17" s="109"/>
      <c r="O17" s="107" t="e">
        <f t="shared" ref="O17" si="23">O16/$H$1</f>
        <v>#DIV/0!</v>
      </c>
      <c r="P17" s="108"/>
      <c r="Q17" s="109"/>
    </row>
    <row r="18" spans="1:17" ht="21.75" thickBot="1">
      <c r="A18" s="1"/>
    </row>
    <row r="19" spans="1:17" ht="19.5" thickBot="1">
      <c r="B19" s="16" t="s">
        <v>4</v>
      </c>
      <c r="C19" s="17">
        <v>6</v>
      </c>
      <c r="D19" s="18" t="s">
        <v>7</v>
      </c>
      <c r="E19" s="19" t="s">
        <v>9</v>
      </c>
    </row>
    <row r="20" spans="1:17" ht="18.75">
      <c r="B20" s="15" t="s">
        <v>3</v>
      </c>
      <c r="C20" s="38">
        <v>850</v>
      </c>
      <c r="D20" s="39"/>
      <c r="E20" s="40"/>
    </row>
    <row r="21" spans="1:17" ht="18.75">
      <c r="B21" s="13" t="s">
        <v>6</v>
      </c>
      <c r="C21" s="41">
        <f>(C20/(E19+(C19*60)))*3.6</f>
        <v>8.5</v>
      </c>
      <c r="D21" s="42"/>
      <c r="E21" s="43"/>
    </row>
    <row r="22" spans="1:17" ht="19.5" thickBot="1">
      <c r="B22" s="14" t="s">
        <v>5</v>
      </c>
      <c r="C22" s="44">
        <f>C21/H1</f>
        <v>0.80952380952380953</v>
      </c>
      <c r="D22" s="45"/>
      <c r="E22" s="46"/>
    </row>
    <row r="25" spans="1:17" ht="15.75" thickBot="1">
      <c r="A25" s="2">
        <v>41604</v>
      </c>
    </row>
    <row r="26" spans="1:17" ht="15.75" thickBot="1">
      <c r="A26" s="113">
        <v>0.85</v>
      </c>
      <c r="B26" s="3" t="s">
        <v>3</v>
      </c>
      <c r="C26" s="58">
        <v>100</v>
      </c>
      <c r="D26" s="59"/>
      <c r="E26" s="60"/>
      <c r="F26" s="58">
        <v>100</v>
      </c>
      <c r="G26" s="59"/>
      <c r="H26" s="60"/>
      <c r="I26" s="58">
        <v>100</v>
      </c>
      <c r="J26" s="59"/>
      <c r="K26" s="60"/>
      <c r="L26" s="58">
        <v>100</v>
      </c>
      <c r="M26" s="59"/>
      <c r="N26" s="60"/>
      <c r="O26" s="58">
        <v>100</v>
      </c>
      <c r="P26" s="59"/>
      <c r="Q26" s="60"/>
    </row>
    <row r="27" spans="1:17">
      <c r="A27" s="114"/>
      <c r="B27" s="4" t="s">
        <v>4</v>
      </c>
      <c r="C27" s="7">
        <v>0</v>
      </c>
      <c r="D27" s="8" t="s">
        <v>7</v>
      </c>
      <c r="E27" s="9" t="s">
        <v>39</v>
      </c>
      <c r="F27" s="7">
        <v>0</v>
      </c>
      <c r="G27" s="8" t="s">
        <v>7</v>
      </c>
      <c r="H27" s="9" t="s">
        <v>13</v>
      </c>
      <c r="I27" s="7">
        <v>0</v>
      </c>
      <c r="J27" s="8" t="s">
        <v>7</v>
      </c>
      <c r="K27" s="9" t="s">
        <v>58</v>
      </c>
      <c r="L27" s="7">
        <v>0</v>
      </c>
      <c r="M27" s="8" t="s">
        <v>7</v>
      </c>
      <c r="N27" s="9" t="s">
        <v>58</v>
      </c>
      <c r="O27" s="7">
        <v>0</v>
      </c>
      <c r="P27" s="8" t="s">
        <v>7</v>
      </c>
      <c r="Q27" s="9" t="s">
        <v>19</v>
      </c>
    </row>
    <row r="28" spans="1:17">
      <c r="A28" s="115"/>
      <c r="B28" s="6" t="s">
        <v>6</v>
      </c>
      <c r="C28" s="110">
        <f>(C26/(E27+(60*C27)))*3.6</f>
        <v>9.4736842105263168</v>
      </c>
      <c r="D28" s="111"/>
      <c r="E28" s="112"/>
      <c r="F28" s="110">
        <f t="shared" ref="F28" si="24">(F26/(H27+(60*F27)))*3.6</f>
        <v>10.285714285714286</v>
      </c>
      <c r="G28" s="111"/>
      <c r="H28" s="112"/>
      <c r="I28" s="110">
        <f t="shared" ref="I28" si="25">(I26/(K27+(60*I27)))*3.6</f>
        <v>9</v>
      </c>
      <c r="J28" s="111"/>
      <c r="K28" s="112"/>
      <c r="L28" s="110">
        <f t="shared" ref="L28" si="26">(L26/(N27+(60*L27)))*3.6</f>
        <v>9</v>
      </c>
      <c r="M28" s="111"/>
      <c r="N28" s="112"/>
      <c r="O28" s="110">
        <f t="shared" ref="O28" si="27">(O26/(Q27+(60*O27)))*3.6</f>
        <v>9.2307692307692317</v>
      </c>
      <c r="P28" s="111"/>
      <c r="Q28" s="112"/>
    </row>
    <row r="29" spans="1:17" ht="15.75" thickBot="1">
      <c r="A29" s="116"/>
      <c r="B29" s="5" t="s">
        <v>5</v>
      </c>
      <c r="C29" s="107">
        <f>C28/$H$1</f>
        <v>0.90225563909774442</v>
      </c>
      <c r="D29" s="108"/>
      <c r="E29" s="109"/>
      <c r="F29" s="107">
        <f t="shared" ref="F29" si="28">F28/$H$1</f>
        <v>0.97959183673469397</v>
      </c>
      <c r="G29" s="108"/>
      <c r="H29" s="109"/>
      <c r="I29" s="107">
        <f t="shared" ref="I29" si="29">I28/$H$1</f>
        <v>0.8571428571428571</v>
      </c>
      <c r="J29" s="108"/>
      <c r="K29" s="109"/>
      <c r="L29" s="107">
        <f t="shared" ref="L29" si="30">L28/$H$1</f>
        <v>0.8571428571428571</v>
      </c>
      <c r="M29" s="108"/>
      <c r="N29" s="109"/>
      <c r="O29" s="107">
        <f t="shared" ref="O29" si="31">O28/$H$1</f>
        <v>0.87912087912087922</v>
      </c>
      <c r="P29" s="108"/>
      <c r="Q29" s="109"/>
    </row>
    <row r="30" spans="1:17" ht="15.75" thickBot="1"/>
    <row r="31" spans="1:17" ht="15.75" thickBot="1">
      <c r="A31" s="113"/>
      <c r="B31" s="3" t="s">
        <v>3</v>
      </c>
      <c r="C31" s="58">
        <v>100</v>
      </c>
      <c r="D31" s="59"/>
      <c r="E31" s="60"/>
      <c r="F31" s="58">
        <v>100</v>
      </c>
      <c r="G31" s="59"/>
      <c r="H31" s="60"/>
      <c r="I31" s="58">
        <v>100</v>
      </c>
      <c r="J31" s="59"/>
      <c r="K31" s="60"/>
      <c r="L31" s="58">
        <v>100</v>
      </c>
      <c r="M31" s="59"/>
      <c r="N31" s="60"/>
      <c r="O31" s="58">
        <v>100</v>
      </c>
      <c r="P31" s="59"/>
      <c r="Q31" s="60"/>
    </row>
    <row r="32" spans="1:17">
      <c r="A32" s="114"/>
      <c r="B32" s="4" t="s">
        <v>4</v>
      </c>
      <c r="C32" s="7">
        <v>0</v>
      </c>
      <c r="D32" s="8" t="s">
        <v>7</v>
      </c>
      <c r="E32" s="9"/>
      <c r="F32" s="7">
        <v>0</v>
      </c>
      <c r="G32" s="8" t="s">
        <v>7</v>
      </c>
      <c r="H32" s="9"/>
      <c r="I32" s="7">
        <v>0</v>
      </c>
      <c r="J32" s="8" t="s">
        <v>7</v>
      </c>
      <c r="K32" s="9"/>
      <c r="L32" s="7">
        <v>0</v>
      </c>
      <c r="M32" s="8" t="s">
        <v>7</v>
      </c>
      <c r="N32" s="9"/>
      <c r="O32" s="7">
        <v>0</v>
      </c>
      <c r="P32" s="8" t="s">
        <v>7</v>
      </c>
      <c r="Q32" s="9"/>
    </row>
    <row r="33" spans="1:17">
      <c r="A33" s="115"/>
      <c r="B33" s="6" t="s">
        <v>6</v>
      </c>
      <c r="C33" s="110" t="e">
        <f>(C31/(E32+(60*C32)))*3.6</f>
        <v>#DIV/0!</v>
      </c>
      <c r="D33" s="111"/>
      <c r="E33" s="112"/>
      <c r="F33" s="110" t="e">
        <f t="shared" ref="F33" si="32">(F31/(H32+(60*F32)))*3.6</f>
        <v>#DIV/0!</v>
      </c>
      <c r="G33" s="111"/>
      <c r="H33" s="112"/>
      <c r="I33" s="110" t="e">
        <f t="shared" ref="I33" si="33">(I31/(K32+(60*I32)))*3.6</f>
        <v>#DIV/0!</v>
      </c>
      <c r="J33" s="111"/>
      <c r="K33" s="112"/>
      <c r="L33" s="110" t="e">
        <f t="shared" ref="L33" si="34">(L31/(N32+(60*L32)))*3.6</f>
        <v>#DIV/0!</v>
      </c>
      <c r="M33" s="111"/>
      <c r="N33" s="112"/>
      <c r="O33" s="110" t="e">
        <f t="shared" ref="O33" si="35">(O31/(Q32+(60*O32)))*3.6</f>
        <v>#DIV/0!</v>
      </c>
      <c r="P33" s="111"/>
      <c r="Q33" s="112"/>
    </row>
    <row r="34" spans="1:17" ht="15.75" thickBot="1">
      <c r="A34" s="116"/>
      <c r="B34" s="5" t="s">
        <v>5</v>
      </c>
      <c r="C34" s="107"/>
      <c r="D34" s="108"/>
      <c r="E34" s="109"/>
      <c r="F34" s="107"/>
      <c r="G34" s="108"/>
      <c r="H34" s="109"/>
      <c r="I34" s="107"/>
      <c r="J34" s="108"/>
      <c r="K34" s="109"/>
      <c r="L34" s="107"/>
      <c r="M34" s="108"/>
      <c r="N34" s="109"/>
      <c r="O34" s="107"/>
      <c r="P34" s="108"/>
      <c r="Q34" s="109"/>
    </row>
    <row r="35" spans="1:17" ht="15.75" thickBot="1"/>
    <row r="36" spans="1:17" ht="19.5" thickBot="1">
      <c r="B36" s="16" t="s">
        <v>4</v>
      </c>
      <c r="C36" s="17">
        <v>6</v>
      </c>
      <c r="D36" s="18" t="s">
        <v>7</v>
      </c>
      <c r="E36" s="19" t="s">
        <v>9</v>
      </c>
      <c r="I36" s="128" t="s">
        <v>70</v>
      </c>
      <c r="J36" s="129"/>
      <c r="K36" s="129"/>
      <c r="L36" s="51">
        <v>8</v>
      </c>
      <c r="M36" s="51"/>
      <c r="N36" s="52"/>
    </row>
    <row r="37" spans="1:17" ht="19.5" thickBot="1">
      <c r="B37" s="15" t="s">
        <v>3</v>
      </c>
      <c r="C37" s="38">
        <v>900</v>
      </c>
      <c r="D37" s="39"/>
      <c r="E37" s="40"/>
      <c r="I37" s="117" t="s">
        <v>71</v>
      </c>
      <c r="J37" s="118"/>
      <c r="K37" s="118"/>
      <c r="L37" s="55">
        <f>ABS(C38-L36)</f>
        <v>1</v>
      </c>
      <c r="M37" s="55"/>
      <c r="N37" s="56"/>
    </row>
    <row r="38" spans="1:17" ht="18.75">
      <c r="B38" s="13" t="s">
        <v>6</v>
      </c>
      <c r="C38" s="41">
        <f>(C37/(E36+(C36*60)))*3.6</f>
        <v>9</v>
      </c>
      <c r="D38" s="42"/>
      <c r="E38" s="43"/>
    </row>
    <row r="39" spans="1:17" ht="19.5" thickBot="1">
      <c r="B39" s="14" t="s">
        <v>5</v>
      </c>
      <c r="C39" s="44">
        <f>C38/$H$1</f>
        <v>0.8571428571428571</v>
      </c>
      <c r="D39" s="45"/>
      <c r="E39" s="46"/>
    </row>
    <row r="42" spans="1:17" ht="15.75" thickBot="1">
      <c r="A42" s="2">
        <v>41611</v>
      </c>
    </row>
    <row r="43" spans="1:17" ht="19.5" thickBot="1">
      <c r="B43" s="16" t="s">
        <v>4</v>
      </c>
      <c r="C43" s="17">
        <v>6</v>
      </c>
      <c r="D43" s="18" t="s">
        <v>7</v>
      </c>
      <c r="E43" s="19" t="s">
        <v>9</v>
      </c>
      <c r="I43" s="128" t="s">
        <v>70</v>
      </c>
      <c r="J43" s="129"/>
      <c r="K43" s="129"/>
      <c r="L43" s="51">
        <v>8</v>
      </c>
      <c r="M43" s="51"/>
      <c r="N43" s="52"/>
    </row>
    <row r="44" spans="1:17" ht="19.5" thickBot="1">
      <c r="B44" s="15" t="s">
        <v>3</v>
      </c>
      <c r="C44" s="38">
        <v>850</v>
      </c>
      <c r="D44" s="39"/>
      <c r="E44" s="40"/>
      <c r="I44" s="117" t="s">
        <v>71</v>
      </c>
      <c r="J44" s="118"/>
      <c r="K44" s="118"/>
      <c r="L44" s="163">
        <f>ABS(C45-L43)</f>
        <v>0.5</v>
      </c>
      <c r="M44" s="163"/>
      <c r="N44" s="164"/>
    </row>
    <row r="45" spans="1:17" ht="18.75">
      <c r="B45" s="13" t="s">
        <v>6</v>
      </c>
      <c r="C45" s="41">
        <f>(C44/(E43+(C43*60)))*3.6</f>
        <v>8.5</v>
      </c>
      <c r="D45" s="42"/>
      <c r="E45" s="43"/>
    </row>
    <row r="46" spans="1:17" ht="19.5" thickBot="1">
      <c r="B46" s="14" t="s">
        <v>5</v>
      </c>
      <c r="C46" s="44">
        <f>C45/$H$1</f>
        <v>0.80952380952380953</v>
      </c>
      <c r="D46" s="45"/>
      <c r="E46" s="46"/>
    </row>
    <row r="47" spans="1:17" ht="15.75" thickBot="1"/>
    <row r="48" spans="1:17" ht="19.5" thickBot="1">
      <c r="B48" s="16" t="s">
        <v>4</v>
      </c>
      <c r="C48" s="17">
        <v>2</v>
      </c>
      <c r="D48" s="18" t="s">
        <v>7</v>
      </c>
      <c r="E48" s="19" t="s">
        <v>9</v>
      </c>
      <c r="I48" s="128" t="s">
        <v>70</v>
      </c>
      <c r="J48" s="129"/>
      <c r="K48" s="129"/>
      <c r="L48" s="51">
        <v>8.5</v>
      </c>
      <c r="M48" s="51"/>
      <c r="N48" s="52"/>
    </row>
    <row r="49" spans="1:14" ht="19.5" thickBot="1">
      <c r="B49" s="15" t="s">
        <v>3</v>
      </c>
      <c r="C49" s="38">
        <v>345</v>
      </c>
      <c r="D49" s="39"/>
      <c r="E49" s="40"/>
      <c r="I49" s="117" t="s">
        <v>71</v>
      </c>
      <c r="J49" s="118"/>
      <c r="K49" s="118"/>
      <c r="L49" s="167">
        <f>ABS(C50-L48)</f>
        <v>1.8499999999999996</v>
      </c>
      <c r="M49" s="167"/>
      <c r="N49" s="168"/>
    </row>
    <row r="50" spans="1:14" ht="18.75">
      <c r="B50" s="13" t="s">
        <v>6</v>
      </c>
      <c r="C50" s="41">
        <f>(C49/(E48+(C48*60)))*3.6</f>
        <v>10.35</v>
      </c>
      <c r="D50" s="42"/>
      <c r="E50" s="43"/>
    </row>
    <row r="51" spans="1:14" ht="19.5" thickBot="1">
      <c r="B51" s="14" t="s">
        <v>5</v>
      </c>
      <c r="C51" s="44">
        <f>C50/$H$1</f>
        <v>0.98571428571428565</v>
      </c>
      <c r="D51" s="45"/>
      <c r="E51" s="46"/>
    </row>
    <row r="52" spans="1:14" ht="15.75" thickBot="1"/>
    <row r="53" spans="1:14" ht="30">
      <c r="B53" s="21" t="s">
        <v>87</v>
      </c>
      <c r="C53" s="130">
        <f>(C46+C51)/2</f>
        <v>0.89761904761904754</v>
      </c>
      <c r="D53" s="130"/>
      <c r="E53" s="131"/>
      <c r="F53" s="132"/>
      <c r="G53" s="51"/>
      <c r="H53" s="133"/>
      <c r="I53" s="136" t="s">
        <v>89</v>
      </c>
      <c r="J53" s="137"/>
      <c r="K53" s="137"/>
      <c r="L53" s="119">
        <f>(L44+L49)/2</f>
        <v>1.1749999999999998</v>
      </c>
      <c r="M53" s="119"/>
      <c r="N53" s="120"/>
    </row>
    <row r="54" spans="1:14" ht="16.5" thickBot="1">
      <c r="B54" s="22" t="s">
        <v>88</v>
      </c>
      <c r="C54" s="121">
        <v>4</v>
      </c>
      <c r="D54" s="122"/>
      <c r="E54" s="123"/>
      <c r="F54" s="134"/>
      <c r="G54" s="125"/>
      <c r="H54" s="135"/>
      <c r="I54" s="124" t="s">
        <v>88</v>
      </c>
      <c r="J54" s="125"/>
      <c r="K54" s="125"/>
      <c r="L54" s="126">
        <v>2</v>
      </c>
      <c r="M54" s="126"/>
      <c r="N54" s="127"/>
    </row>
    <row r="57" spans="1:14" ht="15.75" thickBot="1">
      <c r="A57" s="2">
        <v>41613</v>
      </c>
    </row>
    <row r="58" spans="1:14" ht="19.5" thickBot="1">
      <c r="B58" s="16" t="s">
        <v>4</v>
      </c>
      <c r="C58" s="17">
        <v>2</v>
      </c>
      <c r="D58" s="18" t="s">
        <v>7</v>
      </c>
      <c r="E58" s="19" t="s">
        <v>9</v>
      </c>
      <c r="I58" s="128" t="s">
        <v>70</v>
      </c>
      <c r="J58" s="129"/>
      <c r="K58" s="129"/>
      <c r="L58" s="51">
        <v>10.5</v>
      </c>
      <c r="M58" s="51"/>
      <c r="N58" s="52"/>
    </row>
    <row r="59" spans="1:14" ht="19.5" thickBot="1">
      <c r="B59" s="15" t="s">
        <v>3</v>
      </c>
      <c r="C59" s="38">
        <v>395</v>
      </c>
      <c r="D59" s="39"/>
      <c r="E59" s="40"/>
      <c r="I59" s="117" t="s">
        <v>71</v>
      </c>
      <c r="J59" s="118"/>
      <c r="K59" s="118"/>
      <c r="L59" s="55">
        <f>ABS(C60-L58)</f>
        <v>1.3499999999999996</v>
      </c>
      <c r="M59" s="55"/>
      <c r="N59" s="56"/>
    </row>
    <row r="60" spans="1:14" ht="18.75">
      <c r="B60" s="13" t="s">
        <v>6</v>
      </c>
      <c r="C60" s="41">
        <f>(C59/(E58+(C58*60)))*3.6</f>
        <v>11.85</v>
      </c>
      <c r="D60" s="42"/>
      <c r="E60" s="43"/>
    </row>
    <row r="61" spans="1:14" ht="19.5" thickBot="1">
      <c r="B61" s="14" t="s">
        <v>5</v>
      </c>
      <c r="C61" s="44">
        <f>C60/$H$1</f>
        <v>1.1285714285714286</v>
      </c>
      <c r="D61" s="45"/>
      <c r="E61" s="46"/>
    </row>
    <row r="65" spans="1:30" ht="15.75" thickBot="1">
      <c r="A65" s="2">
        <v>41618</v>
      </c>
    </row>
    <row r="66" spans="1:30" ht="15.75" thickBot="1">
      <c r="R66" s="25" t="s">
        <v>95</v>
      </c>
      <c r="S66" s="139"/>
      <c r="T66" s="140"/>
      <c r="U66" s="140"/>
      <c r="V66" s="141"/>
      <c r="W66" s="140" t="s">
        <v>96</v>
      </c>
      <c r="X66" s="140"/>
      <c r="Y66" s="140"/>
      <c r="Z66" s="139"/>
      <c r="AA66" s="142"/>
      <c r="AB66" s="140"/>
      <c r="AC66" s="140"/>
      <c r="AD66" s="141"/>
    </row>
    <row r="67" spans="1:30" ht="15.75" thickBot="1">
      <c r="S67" s="26"/>
      <c r="T67" s="26"/>
      <c r="U67" s="27"/>
      <c r="Z67" s="26"/>
      <c r="AA67" s="26"/>
      <c r="AB67" s="26"/>
    </row>
    <row r="68" spans="1:30" ht="15.75">
      <c r="R68" s="143" t="s">
        <v>97</v>
      </c>
      <c r="S68" s="145" t="s">
        <v>98</v>
      </c>
      <c r="T68" s="143" t="s">
        <v>99</v>
      </c>
      <c r="U68" s="147" t="s">
        <v>70</v>
      </c>
      <c r="V68" s="148"/>
      <c r="W68" s="149"/>
      <c r="X68" s="150"/>
      <c r="Y68" s="150"/>
      <c r="Z68" s="150"/>
      <c r="AA68" s="150"/>
      <c r="AB68" s="151"/>
      <c r="AC68" s="152" t="s">
        <v>100</v>
      </c>
      <c r="AD68" s="153"/>
    </row>
    <row r="69" spans="1:30" ht="15.75" customHeight="1" thickBot="1">
      <c r="R69" s="144"/>
      <c r="S69" s="146"/>
      <c r="T69" s="144"/>
      <c r="U69" s="28" t="s">
        <v>5</v>
      </c>
      <c r="V69" s="29" t="s">
        <v>6</v>
      </c>
      <c r="W69" s="154" t="s">
        <v>4</v>
      </c>
      <c r="X69" s="155"/>
      <c r="Y69" s="156"/>
      <c r="Z69" s="30" t="s">
        <v>6</v>
      </c>
      <c r="AA69" s="157" t="s">
        <v>5</v>
      </c>
      <c r="AB69" s="158"/>
      <c r="AC69" s="159" t="s">
        <v>101</v>
      </c>
      <c r="AD69" s="160"/>
    </row>
    <row r="70" spans="1:30">
      <c r="R70" s="98">
        <v>1</v>
      </c>
      <c r="S70" s="99">
        <v>900</v>
      </c>
      <c r="T70" s="31" t="s">
        <v>102</v>
      </c>
      <c r="U70" s="73">
        <f>(V70/$H$1)</f>
        <v>0.61904761904761907</v>
      </c>
      <c r="V70" s="101">
        <v>6.5</v>
      </c>
      <c r="W70" s="102">
        <v>6</v>
      </c>
      <c r="X70" s="103" t="s">
        <v>7</v>
      </c>
      <c r="Y70" s="104" t="s">
        <v>44</v>
      </c>
      <c r="Z70" s="95">
        <f>(S70/((W70*60)+Y70))*3.6</f>
        <v>8.4155844155844157</v>
      </c>
      <c r="AA70" s="105">
        <f>(Z70/$H$1)*100</f>
        <v>80.14842300556586</v>
      </c>
      <c r="AB70" s="106"/>
      <c r="AC70" s="161">
        <f>ABS(Z70-V70)</f>
        <v>1.9155844155844157</v>
      </c>
      <c r="AD70" s="162"/>
    </row>
    <row r="71" spans="1:30">
      <c r="R71" s="69"/>
      <c r="S71" s="100"/>
      <c r="T71" s="32" t="s">
        <v>114</v>
      </c>
      <c r="U71" s="74"/>
      <c r="V71" s="75"/>
      <c r="W71" s="77"/>
      <c r="X71" s="79"/>
      <c r="Y71" s="81"/>
      <c r="Z71" s="95"/>
      <c r="AA71" s="96"/>
      <c r="AB71" s="97"/>
      <c r="AC71" s="61"/>
      <c r="AD71" s="62"/>
    </row>
    <row r="72" spans="1:30" ht="15" customHeight="1">
      <c r="R72" s="69">
        <v>2</v>
      </c>
      <c r="S72" s="71">
        <v>700</v>
      </c>
      <c r="T72" s="32" t="s">
        <v>107</v>
      </c>
      <c r="U72" s="73">
        <f t="shared" ref="U72" si="36">(V72/$H$1)</f>
        <v>0.76190476190476186</v>
      </c>
      <c r="V72" s="75">
        <v>8</v>
      </c>
      <c r="W72" s="89">
        <v>4</v>
      </c>
      <c r="X72" s="91" t="s">
        <v>7</v>
      </c>
      <c r="Y72" s="93" t="s">
        <v>32</v>
      </c>
      <c r="Z72" s="95">
        <f>(S72/((W72*60)+Y72))*3.6</f>
        <v>8.9361702127659566</v>
      </c>
      <c r="AA72" s="85">
        <f t="shared" ref="AA72" si="37">(Z72/$H$1)*100</f>
        <v>85.106382978723389</v>
      </c>
      <c r="AB72" s="86"/>
      <c r="AC72" s="61">
        <f>ABS(Z72-V72)</f>
        <v>0.93617021276595658</v>
      </c>
      <c r="AD72" s="62"/>
    </row>
    <row r="73" spans="1:30" ht="15" customHeight="1">
      <c r="R73" s="69"/>
      <c r="S73" s="100"/>
      <c r="T73" s="32" t="s">
        <v>108</v>
      </c>
      <c r="U73" s="74"/>
      <c r="V73" s="75"/>
      <c r="W73" s="90"/>
      <c r="X73" s="92"/>
      <c r="Y73" s="94"/>
      <c r="Z73" s="95"/>
      <c r="AA73" s="96"/>
      <c r="AB73" s="97"/>
      <c r="AC73" s="61"/>
      <c r="AD73" s="62"/>
    </row>
    <row r="74" spans="1:30" ht="15" customHeight="1">
      <c r="R74" s="69">
        <v>3</v>
      </c>
      <c r="S74" s="71">
        <v>400</v>
      </c>
      <c r="T74" s="32" t="s">
        <v>109</v>
      </c>
      <c r="U74" s="73">
        <f t="shared" ref="U74" si="38">(V74/$H$1)</f>
        <v>0.95238095238095233</v>
      </c>
      <c r="V74" s="75">
        <v>10</v>
      </c>
      <c r="W74" s="77">
        <v>2</v>
      </c>
      <c r="X74" s="79" t="s">
        <v>7</v>
      </c>
      <c r="Y74" s="81" t="s">
        <v>34</v>
      </c>
      <c r="Z74" s="83">
        <f>(S74/((W74*60)+Y74))*3.6</f>
        <v>9.6</v>
      </c>
      <c r="AA74" s="85">
        <f t="shared" ref="AA74" si="39">(Z74/$H$1)*100</f>
        <v>91.428571428571431</v>
      </c>
      <c r="AB74" s="86"/>
      <c r="AC74" s="61">
        <f>ABS(Z74-V74)</f>
        <v>0.40000000000000036</v>
      </c>
      <c r="AD74" s="62"/>
    </row>
    <row r="75" spans="1:30" ht="15.75" customHeight="1" thickBot="1">
      <c r="R75" s="70"/>
      <c r="S75" s="72"/>
      <c r="T75" s="33" t="s">
        <v>115</v>
      </c>
      <c r="U75" s="74"/>
      <c r="V75" s="76"/>
      <c r="W75" s="78"/>
      <c r="X75" s="80"/>
      <c r="Y75" s="82"/>
      <c r="Z75" s="84"/>
      <c r="AA75" s="87"/>
      <c r="AB75" s="88"/>
      <c r="AC75" s="63"/>
      <c r="AD75" s="64"/>
    </row>
    <row r="76" spans="1:30" ht="26.25">
      <c r="Z76" s="34" t="s">
        <v>103</v>
      </c>
      <c r="AA76" s="65">
        <f>AVERAGE(AA70:AA75)</f>
        <v>85.561125804286903</v>
      </c>
      <c r="AB76" s="66"/>
      <c r="AC76" s="67">
        <f>AVERAGE(AC70:AC75)</f>
        <v>1.0839182094501243</v>
      </c>
      <c r="AD76" s="68"/>
    </row>
    <row r="77" spans="1:30">
      <c r="Z77" s="35" t="s">
        <v>105</v>
      </c>
      <c r="AA77" s="138">
        <v>3.5</v>
      </c>
      <c r="AB77" s="138"/>
      <c r="AC77" s="138">
        <v>1.5</v>
      </c>
      <c r="AD77" s="138"/>
    </row>
    <row r="80" spans="1:30" ht="15.75" thickBot="1">
      <c r="A80" s="2">
        <v>41646</v>
      </c>
    </row>
    <row r="81" spans="1:14" ht="19.5" thickBot="1">
      <c r="B81" s="16" t="s">
        <v>4</v>
      </c>
      <c r="C81" s="17">
        <v>3</v>
      </c>
      <c r="D81" s="18" t="s">
        <v>7</v>
      </c>
      <c r="E81" s="19" t="s">
        <v>175</v>
      </c>
      <c r="I81" s="58" t="s">
        <v>4</v>
      </c>
      <c r="J81" s="59" t="s">
        <v>4</v>
      </c>
      <c r="K81" s="60" t="s">
        <v>4</v>
      </c>
      <c r="L81" s="18">
        <v>2</v>
      </c>
      <c r="M81" s="18" t="s">
        <v>7</v>
      </c>
      <c r="N81" s="19" t="s">
        <v>112</v>
      </c>
    </row>
    <row r="82" spans="1:14" ht="18.75">
      <c r="B82" s="15" t="s">
        <v>3</v>
      </c>
      <c r="C82" s="38">
        <v>600</v>
      </c>
      <c r="D82" s="39"/>
      <c r="E82" s="40"/>
      <c r="I82" s="38" t="s">
        <v>3</v>
      </c>
      <c r="J82" s="39" t="s">
        <v>3</v>
      </c>
      <c r="K82" s="40" t="s">
        <v>3</v>
      </c>
      <c r="L82" s="53">
        <v>450</v>
      </c>
      <c r="M82" s="39"/>
      <c r="N82" s="40"/>
    </row>
    <row r="83" spans="1:14" ht="18.75">
      <c r="A83" s="179"/>
      <c r="B83" s="175" t="s">
        <v>6</v>
      </c>
      <c r="C83" s="176">
        <f>(C82/(E81+(C81*60)))*3.6</f>
        <v>11.020408163265305</v>
      </c>
      <c r="D83" s="177"/>
      <c r="E83" s="178"/>
      <c r="F83" s="179"/>
      <c r="G83" s="179"/>
      <c r="H83" s="179"/>
      <c r="I83" s="110" t="s">
        <v>6</v>
      </c>
      <c r="J83" s="111" t="s">
        <v>6</v>
      </c>
      <c r="K83" s="112" t="s">
        <v>6</v>
      </c>
      <c r="L83" s="180">
        <f>(L82/(N81+(L81*60)))*3.6</f>
        <v>9.4186046511627914</v>
      </c>
      <c r="M83" s="177"/>
      <c r="N83" s="178"/>
    </row>
    <row r="84" spans="1:14" ht="19.5" thickBot="1">
      <c r="B84" s="14" t="s">
        <v>5</v>
      </c>
      <c r="C84" s="44">
        <f>C83/$H$1</f>
        <v>1.0495626822157433</v>
      </c>
      <c r="D84" s="45"/>
      <c r="E84" s="46"/>
      <c r="I84" s="54" t="s">
        <v>5</v>
      </c>
      <c r="J84" s="55" t="s">
        <v>5</v>
      </c>
      <c r="K84" s="56" t="s">
        <v>5</v>
      </c>
      <c r="L84" s="57">
        <f>L83/$H$1</f>
        <v>0.89700996677740874</v>
      </c>
      <c r="M84" s="45"/>
      <c r="N84" s="46"/>
    </row>
    <row r="85" spans="1:14" ht="15.75" thickBot="1"/>
    <row r="86" spans="1:14" ht="19.5" thickBot="1">
      <c r="B86" s="16" t="s">
        <v>4</v>
      </c>
      <c r="C86" s="17">
        <v>2</v>
      </c>
      <c r="D86" s="18" t="s">
        <v>7</v>
      </c>
      <c r="E86" s="19" t="s">
        <v>45</v>
      </c>
      <c r="I86" s="47" t="s">
        <v>4</v>
      </c>
      <c r="J86" s="48" t="s">
        <v>4</v>
      </c>
      <c r="K86" s="49" t="s">
        <v>4</v>
      </c>
      <c r="L86" s="18">
        <v>3</v>
      </c>
      <c r="M86" s="18" t="s">
        <v>7</v>
      </c>
      <c r="N86" s="19" t="s">
        <v>176</v>
      </c>
    </row>
    <row r="87" spans="1:14" ht="18.75">
      <c r="B87" s="15" t="s">
        <v>3</v>
      </c>
      <c r="C87" s="38">
        <v>350</v>
      </c>
      <c r="D87" s="39"/>
      <c r="E87" s="40"/>
      <c r="I87" s="50" t="s">
        <v>3</v>
      </c>
      <c r="J87" s="51" t="s">
        <v>3</v>
      </c>
      <c r="K87" s="52" t="s">
        <v>3</v>
      </c>
      <c r="L87" s="53">
        <v>450</v>
      </c>
      <c r="M87" s="39"/>
      <c r="N87" s="40"/>
    </row>
    <row r="88" spans="1:14" ht="18.75">
      <c r="A88" s="179"/>
      <c r="B88" s="175" t="s">
        <v>6</v>
      </c>
      <c r="C88" s="176">
        <f>(C87/(E86+(C86*60)))*3.6</f>
        <v>8.8111888111888117</v>
      </c>
      <c r="D88" s="177"/>
      <c r="E88" s="178"/>
      <c r="F88" s="179"/>
      <c r="G88" s="179"/>
      <c r="H88" s="179"/>
      <c r="I88" s="110" t="s">
        <v>6</v>
      </c>
      <c r="J88" s="111" t="s">
        <v>6</v>
      </c>
      <c r="K88" s="112" t="s">
        <v>6</v>
      </c>
      <c r="L88" s="180">
        <f>(L87/(N86+(L86*60)))*3.6</f>
        <v>8.8524590163934427</v>
      </c>
      <c r="M88" s="177"/>
      <c r="N88" s="178"/>
    </row>
    <row r="89" spans="1:14" ht="19.5" thickBot="1">
      <c r="B89" s="14" t="s">
        <v>5</v>
      </c>
      <c r="C89" s="44">
        <f>C88/$H$1</f>
        <v>0.83916083916083917</v>
      </c>
      <c r="D89" s="45"/>
      <c r="E89" s="46"/>
      <c r="I89" s="54" t="s">
        <v>5</v>
      </c>
      <c r="J89" s="55" t="s">
        <v>5</v>
      </c>
      <c r="K89" s="56" t="s">
        <v>5</v>
      </c>
      <c r="L89" s="57">
        <f>L88/$H$1</f>
        <v>0.84309133489461363</v>
      </c>
      <c r="M89" s="45"/>
      <c r="N89" s="46"/>
    </row>
    <row r="90" spans="1:14" ht="15.75" thickBot="1"/>
    <row r="91" spans="1:14" ht="19.5" thickBot="1">
      <c r="B91" s="16" t="s">
        <v>4</v>
      </c>
      <c r="C91" s="17">
        <v>3</v>
      </c>
      <c r="D91" s="18" t="s">
        <v>7</v>
      </c>
      <c r="E91" s="19" t="s">
        <v>43</v>
      </c>
    </row>
    <row r="92" spans="1:14" ht="18.75">
      <c r="B92" s="15" t="s">
        <v>3</v>
      </c>
      <c r="C92" s="38">
        <v>600</v>
      </c>
      <c r="D92" s="39"/>
      <c r="E92" s="40"/>
    </row>
    <row r="93" spans="1:14" ht="18.75">
      <c r="A93" s="179"/>
      <c r="B93" s="175" t="s">
        <v>6</v>
      </c>
      <c r="C93" s="176">
        <f>(C92/(E91+(C91*60)))*3.6</f>
        <v>10.588235294117649</v>
      </c>
      <c r="D93" s="177"/>
      <c r="E93" s="178"/>
      <c r="F93" s="179"/>
      <c r="G93" s="179"/>
      <c r="H93" s="179"/>
      <c r="I93" s="179"/>
      <c r="J93" s="179"/>
      <c r="K93" s="179"/>
      <c r="L93" s="179"/>
      <c r="M93" s="179"/>
      <c r="N93" s="179"/>
    </row>
    <row r="94" spans="1:14" ht="19.5" thickBot="1">
      <c r="B94" s="14" t="s">
        <v>5</v>
      </c>
      <c r="C94" s="44">
        <f>C93/$H$1</f>
        <v>1.008403361344538</v>
      </c>
      <c r="D94" s="45"/>
      <c r="E94" s="46"/>
    </row>
  </sheetData>
  <mergeCells count="187">
    <mergeCell ref="AA77:AB77"/>
    <mergeCell ref="AC77:AD77"/>
    <mergeCell ref="I58:K58"/>
    <mergeCell ref="L58:N58"/>
    <mergeCell ref="C59:E59"/>
    <mergeCell ref="I59:K59"/>
    <mergeCell ref="L59:N59"/>
    <mergeCell ref="C60:E60"/>
    <mergeCell ref="C61:E61"/>
    <mergeCell ref="S66:V66"/>
    <mergeCell ref="W66:Z66"/>
    <mergeCell ref="AA66:AD66"/>
    <mergeCell ref="R68:R69"/>
    <mergeCell ref="S68:S69"/>
    <mergeCell ref="T68:T69"/>
    <mergeCell ref="U68:V68"/>
    <mergeCell ref="W68:AB68"/>
    <mergeCell ref="AC68:AD68"/>
    <mergeCell ref="W69:Y69"/>
    <mergeCell ref="AA69:AB69"/>
    <mergeCell ref="AC69:AD69"/>
    <mergeCell ref="AC70:AD71"/>
    <mergeCell ref="R72:R73"/>
    <mergeCell ref="S72:S73"/>
    <mergeCell ref="I54:K54"/>
    <mergeCell ref="L54:N54"/>
    <mergeCell ref="F53:H54"/>
    <mergeCell ref="C54:E54"/>
    <mergeCell ref="C39:E39"/>
    <mergeCell ref="I36:K36"/>
    <mergeCell ref="L36:N36"/>
    <mergeCell ref="I37:K37"/>
    <mergeCell ref="L37:N37"/>
    <mergeCell ref="C50:E50"/>
    <mergeCell ref="C51:E51"/>
    <mergeCell ref="C53:E53"/>
    <mergeCell ref="I53:K53"/>
    <mergeCell ref="L53:N53"/>
    <mergeCell ref="C46:E46"/>
    <mergeCell ref="I48:K48"/>
    <mergeCell ref="L48:N48"/>
    <mergeCell ref="C49:E49"/>
    <mergeCell ref="I49:K49"/>
    <mergeCell ref="L49:N49"/>
    <mergeCell ref="C45:E45"/>
    <mergeCell ref="I43:K43"/>
    <mergeCell ref="L43:N43"/>
    <mergeCell ref="C44:E44"/>
    <mergeCell ref="A31:A34"/>
    <mergeCell ref="C31:E31"/>
    <mergeCell ref="F31:H31"/>
    <mergeCell ref="I31:K31"/>
    <mergeCell ref="L31:N31"/>
    <mergeCell ref="O31:Q31"/>
    <mergeCell ref="C33:E33"/>
    <mergeCell ref="F33:H33"/>
    <mergeCell ref="I33:K33"/>
    <mergeCell ref="L33:N33"/>
    <mergeCell ref="O33:Q33"/>
    <mergeCell ref="C34:E34"/>
    <mergeCell ref="F34:H34"/>
    <mergeCell ref="I34:K34"/>
    <mergeCell ref="L34:N34"/>
    <mergeCell ref="O34:Q34"/>
    <mergeCell ref="I44:K44"/>
    <mergeCell ref="L44:N44"/>
    <mergeCell ref="C37:E37"/>
    <mergeCell ref="C38:E38"/>
    <mergeCell ref="O26:Q26"/>
    <mergeCell ref="C28:E28"/>
    <mergeCell ref="F28:H28"/>
    <mergeCell ref="I28:K28"/>
    <mergeCell ref="L28:N28"/>
    <mergeCell ref="O28:Q28"/>
    <mergeCell ref="O29:Q29"/>
    <mergeCell ref="A26:A29"/>
    <mergeCell ref="C26:E26"/>
    <mergeCell ref="F26:H26"/>
    <mergeCell ref="I26:K26"/>
    <mergeCell ref="L26:N26"/>
    <mergeCell ref="C29:E29"/>
    <mergeCell ref="F29:H29"/>
    <mergeCell ref="I29:K29"/>
    <mergeCell ref="L29:N29"/>
    <mergeCell ref="C20:E20"/>
    <mergeCell ref="C21:E21"/>
    <mergeCell ref="C22:E22"/>
    <mergeCell ref="O16:Q16"/>
    <mergeCell ref="C17:E17"/>
    <mergeCell ref="F17:H17"/>
    <mergeCell ref="I17:K17"/>
    <mergeCell ref="L17:N17"/>
    <mergeCell ref="O17:Q17"/>
    <mergeCell ref="A14:A17"/>
    <mergeCell ref="C14:E14"/>
    <mergeCell ref="F14:H14"/>
    <mergeCell ref="I14:K14"/>
    <mergeCell ref="L14:N14"/>
    <mergeCell ref="O12:Q12"/>
    <mergeCell ref="O14:Q14"/>
    <mergeCell ref="C16:E16"/>
    <mergeCell ref="F16:H16"/>
    <mergeCell ref="I16:K16"/>
    <mergeCell ref="L16:N16"/>
    <mergeCell ref="A9:A12"/>
    <mergeCell ref="C9:E9"/>
    <mergeCell ref="F9:H9"/>
    <mergeCell ref="I9:K9"/>
    <mergeCell ref="L9:N9"/>
    <mergeCell ref="C12:E12"/>
    <mergeCell ref="F12:H12"/>
    <mergeCell ref="I12:K12"/>
    <mergeCell ref="L12:N12"/>
    <mergeCell ref="O7:Q7"/>
    <mergeCell ref="O9:Q9"/>
    <mergeCell ref="C11:E11"/>
    <mergeCell ref="F11:H11"/>
    <mergeCell ref="I11:K11"/>
    <mergeCell ref="L11:N11"/>
    <mergeCell ref="O11:Q11"/>
    <mergeCell ref="A4:A7"/>
    <mergeCell ref="C4:E4"/>
    <mergeCell ref="F4:H4"/>
    <mergeCell ref="I4:K4"/>
    <mergeCell ref="L4:N4"/>
    <mergeCell ref="C7:E7"/>
    <mergeCell ref="F7:H7"/>
    <mergeCell ref="I7:K7"/>
    <mergeCell ref="L7:N7"/>
    <mergeCell ref="O4:Q4"/>
    <mergeCell ref="C6:E6"/>
    <mergeCell ref="F6:H6"/>
    <mergeCell ref="I6:K6"/>
    <mergeCell ref="L6:N6"/>
    <mergeCell ref="O6:Q6"/>
    <mergeCell ref="U72:U73"/>
    <mergeCell ref="V72:V73"/>
    <mergeCell ref="W72:W73"/>
    <mergeCell ref="X72:X73"/>
    <mergeCell ref="Y72:Y73"/>
    <mergeCell ref="Z72:Z73"/>
    <mergeCell ref="AA72:AB73"/>
    <mergeCell ref="AC72:AD73"/>
    <mergeCell ref="R70:R71"/>
    <mergeCell ref="S70:S71"/>
    <mergeCell ref="U70:U71"/>
    <mergeCell ref="V70:V71"/>
    <mergeCell ref="W70:W71"/>
    <mergeCell ref="X70:X71"/>
    <mergeCell ref="Y70:Y71"/>
    <mergeCell ref="Z70:Z71"/>
    <mergeCell ref="AA70:AB71"/>
    <mergeCell ref="AC74:AD75"/>
    <mergeCell ref="AA76:AB76"/>
    <mergeCell ref="AC76:AD76"/>
    <mergeCell ref="R74:R75"/>
    <mergeCell ref="S74:S75"/>
    <mergeCell ref="U74:U75"/>
    <mergeCell ref="V74:V75"/>
    <mergeCell ref="W74:W75"/>
    <mergeCell ref="X74:X75"/>
    <mergeCell ref="Y74:Y75"/>
    <mergeCell ref="Z74:Z75"/>
    <mergeCell ref="AA74:AB75"/>
    <mergeCell ref="I81:K81"/>
    <mergeCell ref="C82:E82"/>
    <mergeCell ref="I82:K82"/>
    <mergeCell ref="L82:N82"/>
    <mergeCell ref="C83:E83"/>
    <mergeCell ref="I83:K83"/>
    <mergeCell ref="L83:N83"/>
    <mergeCell ref="C84:E84"/>
    <mergeCell ref="I84:K84"/>
    <mergeCell ref="L84:N84"/>
    <mergeCell ref="C92:E92"/>
    <mergeCell ref="C93:E93"/>
    <mergeCell ref="C94:E94"/>
    <mergeCell ref="I86:K86"/>
    <mergeCell ref="C87:E87"/>
    <mergeCell ref="I87:K87"/>
    <mergeCell ref="L87:N87"/>
    <mergeCell ref="C88:E88"/>
    <mergeCell ref="I88:K88"/>
    <mergeCell ref="L88:N88"/>
    <mergeCell ref="C89:E89"/>
    <mergeCell ref="I89:K89"/>
    <mergeCell ref="L89:N89"/>
  </mergeCells>
  <pageMargins left="0.7" right="0.7" top="0.75" bottom="0.75" header="0.3" footer="0.3"/>
  <pageSetup paperSize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AD108"/>
  <sheetViews>
    <sheetView topLeftCell="A83" workbookViewId="0">
      <selection activeCell="C107" sqref="C107:E107"/>
    </sheetView>
  </sheetViews>
  <sheetFormatPr baseColWidth="10" defaultRowHeight="15"/>
  <cols>
    <col min="3" max="3" width="4.7109375" customWidth="1"/>
    <col min="4" max="4" width="1.7109375" customWidth="1"/>
    <col min="5" max="6" width="4.7109375" customWidth="1"/>
    <col min="7" max="7" width="1.7109375" customWidth="1"/>
    <col min="8" max="9" width="4.7109375" customWidth="1"/>
    <col min="10" max="10" width="1.7109375" customWidth="1"/>
    <col min="11" max="12" width="4.7109375" customWidth="1"/>
    <col min="13" max="13" width="1.7109375" customWidth="1"/>
    <col min="14" max="15" width="4.7109375" customWidth="1"/>
    <col min="16" max="16" width="1.7109375" customWidth="1"/>
    <col min="17" max="17" width="4.7109375" customWidth="1"/>
    <col min="23" max="23" width="4.7109375" customWidth="1"/>
    <col min="24" max="24" width="1.7109375" customWidth="1"/>
    <col min="25" max="25" width="4.7109375" customWidth="1"/>
  </cols>
  <sheetData>
    <row r="1" spans="1:18">
      <c r="A1" t="s">
        <v>65</v>
      </c>
      <c r="B1" t="s">
        <v>66</v>
      </c>
      <c r="F1" t="s">
        <v>2</v>
      </c>
      <c r="G1" t="s">
        <v>7</v>
      </c>
      <c r="H1">
        <v>11</v>
      </c>
    </row>
    <row r="3" spans="1:18" ht="15.75" thickBot="1">
      <c r="A3" s="2">
        <v>41597</v>
      </c>
    </row>
    <row r="4" spans="1:18" ht="15.75" thickBot="1">
      <c r="A4" s="113">
        <v>0.85</v>
      </c>
      <c r="B4" s="3" t="s">
        <v>3</v>
      </c>
      <c r="C4" s="58">
        <v>100</v>
      </c>
      <c r="D4" s="59"/>
      <c r="E4" s="60"/>
      <c r="F4" s="58">
        <v>100</v>
      </c>
      <c r="G4" s="59"/>
      <c r="H4" s="60"/>
      <c r="I4" s="58">
        <v>100</v>
      </c>
      <c r="J4" s="59"/>
      <c r="K4" s="60"/>
      <c r="L4" s="58">
        <v>100</v>
      </c>
      <c r="M4" s="59"/>
      <c r="N4" s="60"/>
      <c r="O4" s="58">
        <v>100</v>
      </c>
      <c r="P4" s="59"/>
      <c r="Q4" s="60"/>
    </row>
    <row r="5" spans="1:18">
      <c r="A5" s="114"/>
      <c r="B5" s="4" t="s">
        <v>4</v>
      </c>
      <c r="C5" s="7">
        <v>0</v>
      </c>
      <c r="D5" s="8" t="s">
        <v>7</v>
      </c>
      <c r="E5" s="9" t="s">
        <v>13</v>
      </c>
      <c r="F5" s="7">
        <v>0</v>
      </c>
      <c r="G5" s="8" t="s">
        <v>7</v>
      </c>
      <c r="H5" s="9" t="s">
        <v>29</v>
      </c>
      <c r="I5" s="7">
        <v>0</v>
      </c>
      <c r="J5" s="8" t="s">
        <v>7</v>
      </c>
      <c r="K5" s="9" t="s">
        <v>22</v>
      </c>
      <c r="L5" s="7">
        <v>0</v>
      </c>
      <c r="M5" s="8" t="s">
        <v>7</v>
      </c>
      <c r="N5" s="9" t="s">
        <v>23</v>
      </c>
      <c r="O5" s="7">
        <v>0</v>
      </c>
      <c r="P5" s="8" t="s">
        <v>7</v>
      </c>
      <c r="Q5" s="9" t="s">
        <v>19</v>
      </c>
    </row>
    <row r="6" spans="1:18">
      <c r="A6" s="115"/>
      <c r="B6" s="6" t="s">
        <v>6</v>
      </c>
      <c r="C6" s="110">
        <f>(C4/(E5+(60*C5)))*3.6</f>
        <v>10.285714285714286</v>
      </c>
      <c r="D6" s="111"/>
      <c r="E6" s="112"/>
      <c r="F6" s="110">
        <f t="shared" ref="F6" si="0">(F4/(H5+(60*F5)))*3.6</f>
        <v>11.612903225806452</v>
      </c>
      <c r="G6" s="111"/>
      <c r="H6" s="112"/>
      <c r="I6" s="110">
        <f t="shared" ref="I6" si="1">(I4/(K5+(60*I5)))*3.6</f>
        <v>10</v>
      </c>
      <c r="J6" s="111"/>
      <c r="K6" s="112"/>
      <c r="L6" s="110">
        <f t="shared" ref="L6" si="2">(L4/(N5+(60*L5)))*3.6</f>
        <v>10.588235294117649</v>
      </c>
      <c r="M6" s="111"/>
      <c r="N6" s="112"/>
      <c r="O6" s="110">
        <f t="shared" ref="O6" si="3">(O4/(Q5+(60*O5)))*3.6</f>
        <v>9.2307692307692317</v>
      </c>
      <c r="P6" s="111"/>
      <c r="Q6" s="112"/>
    </row>
    <row r="7" spans="1:18" ht="15.75" thickBot="1">
      <c r="A7" s="116"/>
      <c r="B7" s="5" t="s">
        <v>5</v>
      </c>
      <c r="C7" s="107">
        <f>C6/$H$1</f>
        <v>0.93506493506493515</v>
      </c>
      <c r="D7" s="108"/>
      <c r="E7" s="109"/>
      <c r="F7" s="107">
        <f t="shared" ref="F7" si="4">F6/$H$1</f>
        <v>1.0557184750733137</v>
      </c>
      <c r="G7" s="108"/>
      <c r="H7" s="109"/>
      <c r="I7" s="107">
        <f t="shared" ref="I7" si="5">I6/$H$1</f>
        <v>0.90909090909090906</v>
      </c>
      <c r="J7" s="108"/>
      <c r="K7" s="109"/>
      <c r="L7" s="107">
        <f t="shared" ref="L7" si="6">L6/$H$1</f>
        <v>0.96256684491978628</v>
      </c>
      <c r="M7" s="108"/>
      <c r="N7" s="109"/>
      <c r="O7" s="107">
        <f t="shared" ref="O7" si="7">O6/$H$1</f>
        <v>0.83916083916083928</v>
      </c>
      <c r="P7" s="108"/>
      <c r="Q7" s="109"/>
    </row>
    <row r="8" spans="1:18" ht="21.75" thickBot="1">
      <c r="A8" s="1"/>
    </row>
    <row r="9" spans="1:18" ht="15.75" customHeight="1" thickBot="1">
      <c r="A9" s="113">
        <v>1</v>
      </c>
      <c r="B9" s="3" t="s">
        <v>3</v>
      </c>
      <c r="C9" s="58">
        <v>100</v>
      </c>
      <c r="D9" s="59"/>
      <c r="E9" s="60"/>
      <c r="F9" s="58">
        <v>100</v>
      </c>
      <c r="G9" s="59"/>
      <c r="H9" s="60"/>
      <c r="I9" s="58">
        <v>100</v>
      </c>
      <c r="J9" s="59"/>
      <c r="K9" s="60"/>
      <c r="L9" s="58">
        <v>100</v>
      </c>
      <c r="M9" s="59"/>
      <c r="N9" s="60"/>
      <c r="O9" s="58">
        <v>100</v>
      </c>
      <c r="P9" s="59"/>
      <c r="Q9" s="60"/>
      <c r="R9" s="10"/>
    </row>
    <row r="10" spans="1:18" ht="15" customHeight="1">
      <c r="A10" s="114"/>
      <c r="B10" s="4" t="s">
        <v>4</v>
      </c>
      <c r="C10" s="7"/>
      <c r="D10" s="8" t="s">
        <v>7</v>
      </c>
      <c r="E10" s="9"/>
      <c r="F10" s="7"/>
      <c r="G10" s="8" t="s">
        <v>7</v>
      </c>
      <c r="H10" s="9"/>
      <c r="I10" s="7"/>
      <c r="J10" s="8" t="s">
        <v>7</v>
      </c>
      <c r="K10" s="9"/>
      <c r="L10" s="7"/>
      <c r="M10" s="8" t="s">
        <v>7</v>
      </c>
      <c r="N10" s="9"/>
      <c r="O10" s="7"/>
      <c r="P10" s="8" t="s">
        <v>7</v>
      </c>
      <c r="Q10" s="9"/>
    </row>
    <row r="11" spans="1:18" ht="15.75" customHeight="1">
      <c r="A11" s="115"/>
      <c r="B11" s="6" t="s">
        <v>6</v>
      </c>
      <c r="C11" s="110" t="e">
        <f>(C9/(E10+(60*C10)))*3.6</f>
        <v>#DIV/0!</v>
      </c>
      <c r="D11" s="111"/>
      <c r="E11" s="112"/>
      <c r="F11" s="110" t="e">
        <f t="shared" ref="F11" si="8">(F9/(H10+(60*F10)))*3.6</f>
        <v>#DIV/0!</v>
      </c>
      <c r="G11" s="111"/>
      <c r="H11" s="112"/>
      <c r="I11" s="110" t="e">
        <f t="shared" ref="I11" si="9">(I9/(K10+(60*I10)))*3.6</f>
        <v>#DIV/0!</v>
      </c>
      <c r="J11" s="111"/>
      <c r="K11" s="112"/>
      <c r="L11" s="110" t="e">
        <f t="shared" ref="L11" si="10">(L9/(N10+(60*L10)))*3.6</f>
        <v>#DIV/0!</v>
      </c>
      <c r="M11" s="111"/>
      <c r="N11" s="112"/>
      <c r="O11" s="110" t="e">
        <f t="shared" ref="O11" si="11">(O9/(Q10+(60*O10)))*3.6</f>
        <v>#DIV/0!</v>
      </c>
      <c r="P11" s="111"/>
      <c r="Q11" s="112"/>
    </row>
    <row r="12" spans="1:18" ht="15.75" customHeight="1" thickBot="1">
      <c r="A12" s="116"/>
      <c r="B12" s="5" t="s">
        <v>5</v>
      </c>
      <c r="C12" s="107" t="e">
        <f>C11/$H$1</f>
        <v>#DIV/0!</v>
      </c>
      <c r="D12" s="108"/>
      <c r="E12" s="109"/>
      <c r="F12" s="107" t="e">
        <f t="shared" ref="F12" si="12">F11/$H$1</f>
        <v>#DIV/0!</v>
      </c>
      <c r="G12" s="108"/>
      <c r="H12" s="109"/>
      <c r="I12" s="107" t="e">
        <f t="shared" ref="I12" si="13">I11/$H$1</f>
        <v>#DIV/0!</v>
      </c>
      <c r="J12" s="108"/>
      <c r="K12" s="109"/>
      <c r="L12" s="107" t="e">
        <f t="shared" ref="L12" si="14">L11/$H$1</f>
        <v>#DIV/0!</v>
      </c>
      <c r="M12" s="108"/>
      <c r="N12" s="109"/>
      <c r="O12" s="107" t="e">
        <f t="shared" ref="O12" si="15">O11/$H$1</f>
        <v>#DIV/0!</v>
      </c>
      <c r="P12" s="108"/>
      <c r="Q12" s="109"/>
    </row>
    <row r="13" spans="1:18" ht="21.75" thickBot="1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</row>
    <row r="14" spans="1:18" ht="15.75" thickBot="1">
      <c r="A14" s="113">
        <v>1.1499999999999999</v>
      </c>
      <c r="B14" s="3" t="s">
        <v>3</v>
      </c>
      <c r="C14" s="58">
        <v>100</v>
      </c>
      <c r="D14" s="59"/>
      <c r="E14" s="60"/>
      <c r="F14" s="58">
        <v>100</v>
      </c>
      <c r="G14" s="59"/>
      <c r="H14" s="60"/>
      <c r="I14" s="58">
        <v>100</v>
      </c>
      <c r="J14" s="59"/>
      <c r="K14" s="60"/>
      <c r="L14" s="58">
        <v>100</v>
      </c>
      <c r="M14" s="59"/>
      <c r="N14" s="60"/>
      <c r="O14" s="58">
        <v>100</v>
      </c>
      <c r="P14" s="59"/>
      <c r="Q14" s="60"/>
    </row>
    <row r="15" spans="1:18">
      <c r="A15" s="114"/>
      <c r="B15" s="4" t="s">
        <v>4</v>
      </c>
      <c r="C15" s="7"/>
      <c r="D15" s="8" t="s">
        <v>7</v>
      </c>
      <c r="E15" s="9"/>
      <c r="F15" s="7"/>
      <c r="G15" s="8" t="s">
        <v>7</v>
      </c>
      <c r="H15" s="9"/>
      <c r="I15" s="7"/>
      <c r="J15" s="8" t="s">
        <v>7</v>
      </c>
      <c r="K15" s="9"/>
      <c r="L15" s="7"/>
      <c r="M15" s="8" t="s">
        <v>7</v>
      </c>
      <c r="N15" s="9"/>
      <c r="O15" s="7"/>
      <c r="P15" s="8" t="s">
        <v>7</v>
      </c>
      <c r="Q15" s="9"/>
    </row>
    <row r="16" spans="1:18">
      <c r="A16" s="115"/>
      <c r="B16" s="6" t="s">
        <v>6</v>
      </c>
      <c r="C16" s="110" t="e">
        <f>(C14/(E15+(60*C15)))*3.6</f>
        <v>#DIV/0!</v>
      </c>
      <c r="D16" s="111"/>
      <c r="E16" s="112"/>
      <c r="F16" s="110" t="e">
        <f t="shared" ref="F16" si="16">(F14/(H15+(60*F15)))*3.6</f>
        <v>#DIV/0!</v>
      </c>
      <c r="G16" s="111"/>
      <c r="H16" s="112"/>
      <c r="I16" s="110" t="e">
        <f t="shared" ref="I16" si="17">(I14/(K15+(60*I15)))*3.6</f>
        <v>#DIV/0!</v>
      </c>
      <c r="J16" s="111"/>
      <c r="K16" s="112"/>
      <c r="L16" s="110" t="e">
        <f t="shared" ref="L16" si="18">(L14/(N15+(60*L15)))*3.6</f>
        <v>#DIV/0!</v>
      </c>
      <c r="M16" s="111"/>
      <c r="N16" s="112"/>
      <c r="O16" s="110" t="e">
        <f t="shared" ref="O16" si="19">(O14/(Q15+(60*O15)))*3.6</f>
        <v>#DIV/0!</v>
      </c>
      <c r="P16" s="111"/>
      <c r="Q16" s="112"/>
    </row>
    <row r="17" spans="1:17" ht="15.75" thickBot="1">
      <c r="A17" s="116"/>
      <c r="B17" s="5" t="s">
        <v>5</v>
      </c>
      <c r="C17" s="107" t="e">
        <f>C16/$H$1</f>
        <v>#DIV/0!</v>
      </c>
      <c r="D17" s="108"/>
      <c r="E17" s="109"/>
      <c r="F17" s="107" t="e">
        <f t="shared" ref="F17" si="20">F16/$H$1</f>
        <v>#DIV/0!</v>
      </c>
      <c r="G17" s="108"/>
      <c r="H17" s="109"/>
      <c r="I17" s="107" t="e">
        <f t="shared" ref="I17" si="21">I16/$H$1</f>
        <v>#DIV/0!</v>
      </c>
      <c r="J17" s="108"/>
      <c r="K17" s="109"/>
      <c r="L17" s="107" t="e">
        <f t="shared" ref="L17" si="22">L16/$H$1</f>
        <v>#DIV/0!</v>
      </c>
      <c r="M17" s="108"/>
      <c r="N17" s="109"/>
      <c r="O17" s="107" t="e">
        <f t="shared" ref="O17" si="23">O16/$H$1</f>
        <v>#DIV/0!</v>
      </c>
      <c r="P17" s="108"/>
      <c r="Q17" s="109"/>
    </row>
    <row r="18" spans="1:17" ht="21.75" thickBot="1">
      <c r="A18" s="1"/>
    </row>
    <row r="19" spans="1:17" ht="19.5" thickBot="1">
      <c r="B19" s="16" t="s">
        <v>4</v>
      </c>
      <c r="C19" s="17">
        <v>6</v>
      </c>
      <c r="D19" s="18" t="s">
        <v>7</v>
      </c>
      <c r="E19" s="19" t="s">
        <v>9</v>
      </c>
    </row>
    <row r="20" spans="1:17" ht="18.75">
      <c r="B20" s="15" t="s">
        <v>3</v>
      </c>
      <c r="C20" s="38">
        <v>880</v>
      </c>
      <c r="D20" s="39"/>
      <c r="E20" s="40"/>
    </row>
    <row r="21" spans="1:17" ht="18.75">
      <c r="B21" s="13" t="s">
        <v>6</v>
      </c>
      <c r="C21" s="41">
        <f>(C20/(E19+(C19*60)))*3.6</f>
        <v>8.8000000000000007</v>
      </c>
      <c r="D21" s="42"/>
      <c r="E21" s="43"/>
    </row>
    <row r="22" spans="1:17" ht="19.5" thickBot="1">
      <c r="B22" s="14" t="s">
        <v>5</v>
      </c>
      <c r="C22" s="44">
        <f>C21/H1</f>
        <v>0.8</v>
      </c>
      <c r="D22" s="45"/>
      <c r="E22" s="46"/>
    </row>
    <row r="25" spans="1:17" ht="15.75" thickBot="1">
      <c r="A25" s="2">
        <v>41604</v>
      </c>
    </row>
    <row r="26" spans="1:17" ht="15.75" thickBot="1">
      <c r="A26" s="113">
        <v>0.85</v>
      </c>
      <c r="B26" s="3" t="s">
        <v>3</v>
      </c>
      <c r="C26" s="58">
        <v>100</v>
      </c>
      <c r="D26" s="59"/>
      <c r="E26" s="60"/>
      <c r="F26" s="58">
        <v>100</v>
      </c>
      <c r="G26" s="59"/>
      <c r="H26" s="60"/>
      <c r="I26" s="58">
        <v>100</v>
      </c>
      <c r="J26" s="59"/>
      <c r="K26" s="60"/>
      <c r="L26" s="58">
        <v>100</v>
      </c>
      <c r="M26" s="59"/>
      <c r="N26" s="60"/>
      <c r="O26" s="58">
        <v>100</v>
      </c>
      <c r="P26" s="59"/>
      <c r="Q26" s="60"/>
    </row>
    <row r="27" spans="1:17">
      <c r="A27" s="114"/>
      <c r="B27" s="4" t="s">
        <v>4</v>
      </c>
      <c r="C27" s="7">
        <v>0</v>
      </c>
      <c r="D27" s="8" t="s">
        <v>7</v>
      </c>
      <c r="E27" s="9" t="s">
        <v>22</v>
      </c>
      <c r="F27" s="7">
        <v>0</v>
      </c>
      <c r="G27" s="8" t="s">
        <v>7</v>
      </c>
      <c r="H27" s="9" t="s">
        <v>74</v>
      </c>
      <c r="I27" s="7">
        <v>0</v>
      </c>
      <c r="J27" s="8" t="s">
        <v>7</v>
      </c>
      <c r="K27" s="9" t="s">
        <v>75</v>
      </c>
      <c r="L27" s="7">
        <v>0</v>
      </c>
      <c r="M27" s="8" t="s">
        <v>7</v>
      </c>
      <c r="N27" s="9" t="s">
        <v>10</v>
      </c>
      <c r="O27" s="7">
        <v>0</v>
      </c>
      <c r="P27" s="8" t="s">
        <v>7</v>
      </c>
      <c r="Q27" s="9" t="s">
        <v>19</v>
      </c>
    </row>
    <row r="28" spans="1:17">
      <c r="A28" s="115"/>
      <c r="B28" s="6" t="s">
        <v>6</v>
      </c>
      <c r="C28" s="110">
        <f>(C26/(E27+(60*C27)))*3.6</f>
        <v>10</v>
      </c>
      <c r="D28" s="111"/>
      <c r="E28" s="112"/>
      <c r="F28" s="110">
        <f t="shared" ref="F28" si="24">(F26/(H27+(60*F27)))*3.6</f>
        <v>8.3720930232558146</v>
      </c>
      <c r="G28" s="111"/>
      <c r="H28" s="112"/>
      <c r="I28" s="110">
        <f t="shared" ref="I28" si="25">(I26/(K27+(60*I27)))*3.6</f>
        <v>8.7804878048780495</v>
      </c>
      <c r="J28" s="111"/>
      <c r="K28" s="112"/>
      <c r="L28" s="110">
        <f t="shared" ref="L28" si="26">(L26/(N27+(60*L27)))*3.6</f>
        <v>9.7297297297297298</v>
      </c>
      <c r="M28" s="111"/>
      <c r="N28" s="112"/>
      <c r="O28" s="110">
        <f t="shared" ref="O28" si="27">(O26/(Q27+(60*O27)))*3.6</f>
        <v>9.2307692307692317</v>
      </c>
      <c r="P28" s="111"/>
      <c r="Q28" s="112"/>
    </row>
    <row r="29" spans="1:17" ht="15.75" thickBot="1">
      <c r="A29" s="116"/>
      <c r="B29" s="5" t="s">
        <v>5</v>
      </c>
      <c r="C29" s="107">
        <f>C28/$H$1</f>
        <v>0.90909090909090906</v>
      </c>
      <c r="D29" s="108"/>
      <c r="E29" s="109"/>
      <c r="F29" s="107">
        <f t="shared" ref="F29" si="28">F28/$H$1</f>
        <v>0.76109936575052861</v>
      </c>
      <c r="G29" s="108"/>
      <c r="H29" s="109"/>
      <c r="I29" s="107">
        <f t="shared" ref="I29" si="29">I28/$H$1</f>
        <v>0.79822616407982272</v>
      </c>
      <c r="J29" s="108"/>
      <c r="K29" s="109"/>
      <c r="L29" s="107">
        <f t="shared" ref="L29" si="30">L28/$H$1</f>
        <v>0.88452088452088451</v>
      </c>
      <c r="M29" s="108"/>
      <c r="N29" s="109"/>
      <c r="O29" s="107">
        <f t="shared" ref="O29" si="31">O28/$H$1</f>
        <v>0.83916083916083928</v>
      </c>
      <c r="P29" s="108"/>
      <c r="Q29" s="109"/>
    </row>
    <row r="30" spans="1:17" ht="15.75" thickBot="1"/>
    <row r="31" spans="1:17" ht="15.75" thickBot="1">
      <c r="A31" s="113">
        <v>0.85</v>
      </c>
      <c r="B31" s="3" t="s">
        <v>3</v>
      </c>
      <c r="C31" s="58">
        <v>100</v>
      </c>
      <c r="D31" s="59"/>
      <c r="E31" s="60"/>
      <c r="F31" s="58">
        <v>100</v>
      </c>
      <c r="G31" s="59"/>
      <c r="H31" s="60"/>
      <c r="I31" s="58">
        <v>100</v>
      </c>
      <c r="J31" s="59"/>
      <c r="K31" s="60"/>
      <c r="L31" s="58">
        <v>100</v>
      </c>
      <c r="M31" s="59"/>
      <c r="N31" s="60"/>
      <c r="O31" s="58">
        <v>100</v>
      </c>
      <c r="P31" s="59"/>
      <c r="Q31" s="60"/>
    </row>
    <row r="32" spans="1:17">
      <c r="A32" s="114"/>
      <c r="B32" s="4" t="s">
        <v>4</v>
      </c>
      <c r="C32" s="7">
        <v>0</v>
      </c>
      <c r="D32" s="8" t="s">
        <v>7</v>
      </c>
      <c r="E32" s="9" t="s">
        <v>10</v>
      </c>
      <c r="F32" s="7">
        <v>0</v>
      </c>
      <c r="G32" s="8" t="s">
        <v>7</v>
      </c>
      <c r="H32" s="9"/>
      <c r="I32" s="7">
        <v>0</v>
      </c>
      <c r="J32" s="8" t="s">
        <v>7</v>
      </c>
      <c r="K32" s="9"/>
      <c r="L32" s="7">
        <v>0</v>
      </c>
      <c r="M32" s="8" t="s">
        <v>7</v>
      </c>
      <c r="N32" s="9"/>
      <c r="O32" s="7">
        <v>0</v>
      </c>
      <c r="P32" s="8" t="s">
        <v>7</v>
      </c>
      <c r="Q32" s="9"/>
    </row>
    <row r="33" spans="1:17">
      <c r="A33" s="115"/>
      <c r="B33" s="6" t="s">
        <v>6</v>
      </c>
      <c r="C33" s="110">
        <f>(C31/(E32+(60*C32)))*3.6</f>
        <v>9.7297297297297298</v>
      </c>
      <c r="D33" s="111"/>
      <c r="E33" s="112"/>
      <c r="F33" s="110" t="e">
        <f t="shared" ref="F33" si="32">(F31/(H32+(60*F32)))*3.6</f>
        <v>#DIV/0!</v>
      </c>
      <c r="G33" s="111"/>
      <c r="H33" s="112"/>
      <c r="I33" s="110" t="e">
        <f t="shared" ref="I33" si="33">(I31/(K32+(60*I32)))*3.6</f>
        <v>#DIV/0!</v>
      </c>
      <c r="J33" s="111"/>
      <c r="K33" s="112"/>
      <c r="L33" s="110" t="e">
        <f t="shared" ref="L33" si="34">(L31/(N32+(60*L32)))*3.6</f>
        <v>#DIV/0!</v>
      </c>
      <c r="M33" s="111"/>
      <c r="N33" s="112"/>
      <c r="O33" s="110" t="e">
        <f t="shared" ref="O33" si="35">(O31/(Q32+(60*O32)))*3.6</f>
        <v>#DIV/0!</v>
      </c>
      <c r="P33" s="111"/>
      <c r="Q33" s="112"/>
    </row>
    <row r="34" spans="1:17" ht="15.75" thickBot="1">
      <c r="A34" s="116"/>
      <c r="B34" s="5" t="s">
        <v>5</v>
      </c>
      <c r="C34" s="107">
        <f>C33/$H$1</f>
        <v>0.88452088452088451</v>
      </c>
      <c r="D34" s="108"/>
      <c r="E34" s="109"/>
      <c r="F34" s="107"/>
      <c r="G34" s="108"/>
      <c r="H34" s="109"/>
      <c r="I34" s="107"/>
      <c r="J34" s="108"/>
      <c r="K34" s="109"/>
      <c r="L34" s="107"/>
      <c r="M34" s="108"/>
      <c r="N34" s="109"/>
      <c r="O34" s="107"/>
      <c r="P34" s="108"/>
      <c r="Q34" s="109"/>
    </row>
    <row r="35" spans="1:17" ht="15.75" thickBot="1"/>
    <row r="36" spans="1:17" ht="19.5" thickBot="1">
      <c r="B36" s="16" t="s">
        <v>4</v>
      </c>
      <c r="C36" s="17">
        <v>6</v>
      </c>
      <c r="D36" s="18" t="s">
        <v>7</v>
      </c>
      <c r="E36" s="19" t="s">
        <v>9</v>
      </c>
      <c r="I36" s="128" t="s">
        <v>70</v>
      </c>
      <c r="J36" s="129"/>
      <c r="K36" s="129"/>
      <c r="L36" s="165"/>
      <c r="M36" s="165"/>
      <c r="N36" s="166"/>
      <c r="O36" s="20" t="s">
        <v>73</v>
      </c>
    </row>
    <row r="37" spans="1:17" ht="19.5" thickBot="1">
      <c r="B37" s="15" t="s">
        <v>3</v>
      </c>
      <c r="C37" s="38">
        <v>910</v>
      </c>
      <c r="D37" s="39"/>
      <c r="E37" s="40"/>
      <c r="I37" s="117" t="s">
        <v>71</v>
      </c>
      <c r="J37" s="118"/>
      <c r="K37" s="118"/>
      <c r="L37" s="55">
        <f>ABS(C38-L36)</f>
        <v>9.1</v>
      </c>
      <c r="M37" s="55"/>
      <c r="N37" s="56"/>
    </row>
    <row r="38" spans="1:17" ht="18.75">
      <c r="B38" s="13" t="s">
        <v>6</v>
      </c>
      <c r="C38" s="41">
        <f>(C37/(E36+(C36*60)))*3.6</f>
        <v>9.1</v>
      </c>
      <c r="D38" s="42"/>
      <c r="E38" s="43"/>
    </row>
    <row r="39" spans="1:17" ht="19.5" thickBot="1">
      <c r="B39" s="14" t="s">
        <v>5</v>
      </c>
      <c r="C39" s="44">
        <f>C38/$H$1</f>
        <v>0.82727272727272727</v>
      </c>
      <c r="D39" s="45"/>
      <c r="E39" s="46"/>
    </row>
    <row r="42" spans="1:17" ht="15.75" thickBot="1">
      <c r="A42" s="2">
        <v>41611</v>
      </c>
    </row>
    <row r="43" spans="1:17" ht="19.5" thickBot="1">
      <c r="B43" s="16" t="s">
        <v>4</v>
      </c>
      <c r="C43" s="17">
        <v>6</v>
      </c>
      <c r="D43" s="18" t="s">
        <v>7</v>
      </c>
      <c r="E43" s="19" t="s">
        <v>9</v>
      </c>
      <c r="I43" s="128" t="s">
        <v>70</v>
      </c>
      <c r="J43" s="129"/>
      <c r="K43" s="129"/>
      <c r="L43" s="51">
        <v>8.5</v>
      </c>
      <c r="M43" s="51"/>
      <c r="N43" s="52"/>
      <c r="P43" s="24"/>
    </row>
    <row r="44" spans="1:17" ht="19.5" thickBot="1">
      <c r="B44" s="15" t="s">
        <v>3</v>
      </c>
      <c r="C44" s="38">
        <v>1150</v>
      </c>
      <c r="D44" s="39"/>
      <c r="E44" s="40"/>
      <c r="F44" s="23" t="s">
        <v>73</v>
      </c>
      <c r="I44" s="117" t="s">
        <v>71</v>
      </c>
      <c r="J44" s="118"/>
      <c r="K44" s="118"/>
      <c r="L44" s="55">
        <f>ABS(C45-L43)</f>
        <v>3.0000000000000018</v>
      </c>
      <c r="M44" s="55"/>
      <c r="N44" s="56"/>
      <c r="P44" s="24"/>
    </row>
    <row r="45" spans="1:17" ht="18.75">
      <c r="B45" s="13" t="s">
        <v>6</v>
      </c>
      <c r="C45" s="41">
        <f>(C44/(E43+(C43*60)))*3.6</f>
        <v>11.500000000000002</v>
      </c>
      <c r="D45" s="42"/>
      <c r="E45" s="43"/>
      <c r="P45" s="24"/>
    </row>
    <row r="46" spans="1:17" ht="19.5" thickBot="1">
      <c r="B46" s="14" t="s">
        <v>5</v>
      </c>
      <c r="C46" s="44">
        <f>C45/$H$1</f>
        <v>1.0454545454545456</v>
      </c>
      <c r="D46" s="45"/>
      <c r="E46" s="46"/>
      <c r="P46" s="24"/>
    </row>
    <row r="47" spans="1:17" ht="15.75" thickBot="1">
      <c r="P47" s="24"/>
    </row>
    <row r="48" spans="1:17" ht="19.5" thickBot="1">
      <c r="B48" s="16" t="s">
        <v>4</v>
      </c>
      <c r="C48" s="17">
        <v>2</v>
      </c>
      <c r="D48" s="18" t="s">
        <v>7</v>
      </c>
      <c r="E48" s="19" t="s">
        <v>9</v>
      </c>
      <c r="I48" s="128" t="s">
        <v>70</v>
      </c>
      <c r="J48" s="129"/>
      <c r="K48" s="129"/>
      <c r="L48" s="51">
        <v>9</v>
      </c>
      <c r="M48" s="51"/>
      <c r="N48" s="52"/>
      <c r="P48" s="24"/>
    </row>
    <row r="49" spans="2:16" ht="19.5" thickBot="1">
      <c r="B49" s="15" t="s">
        <v>3</v>
      </c>
      <c r="C49" s="38">
        <v>380</v>
      </c>
      <c r="D49" s="39"/>
      <c r="E49" s="40"/>
      <c r="I49" s="117" t="s">
        <v>71</v>
      </c>
      <c r="J49" s="118"/>
      <c r="K49" s="118"/>
      <c r="L49" s="55">
        <f>ABS(C50-L48)</f>
        <v>2.4000000000000004</v>
      </c>
      <c r="M49" s="55"/>
      <c r="N49" s="56"/>
      <c r="P49" s="24"/>
    </row>
    <row r="50" spans="2:16" ht="18.75">
      <c r="B50" s="13" t="s">
        <v>6</v>
      </c>
      <c r="C50" s="41">
        <f>(C49/(E48+(C48*60)))*3.6</f>
        <v>11.4</v>
      </c>
      <c r="D50" s="42"/>
      <c r="E50" s="43"/>
      <c r="P50" s="24"/>
    </row>
    <row r="51" spans="2:16" ht="19.5" thickBot="1">
      <c r="B51" s="14" t="s">
        <v>5</v>
      </c>
      <c r="C51" s="44">
        <f>C50/$H$1</f>
        <v>1.0363636363636364</v>
      </c>
      <c r="D51" s="45"/>
      <c r="E51" s="46"/>
      <c r="P51" s="24"/>
    </row>
    <row r="52" spans="2:16" ht="15.75" thickBot="1">
      <c r="P52" s="24"/>
    </row>
    <row r="53" spans="2:16" ht="30">
      <c r="B53" s="21" t="s">
        <v>87</v>
      </c>
      <c r="C53" s="130">
        <f>(C46+C51)/2</f>
        <v>1.040909090909091</v>
      </c>
      <c r="D53" s="130"/>
      <c r="E53" s="131"/>
      <c r="F53" s="132"/>
      <c r="G53" s="51"/>
      <c r="H53" s="133"/>
      <c r="I53" s="136" t="s">
        <v>89</v>
      </c>
      <c r="J53" s="137"/>
      <c r="K53" s="137"/>
      <c r="L53" s="119">
        <f>(L44+L49)/2</f>
        <v>2.7000000000000011</v>
      </c>
      <c r="M53" s="119"/>
      <c r="N53" s="120"/>
      <c r="P53" s="24"/>
    </row>
    <row r="54" spans="2:16" ht="16.5" thickBot="1">
      <c r="B54" s="22" t="s">
        <v>88</v>
      </c>
      <c r="C54" s="121" t="s">
        <v>90</v>
      </c>
      <c r="D54" s="122"/>
      <c r="E54" s="123"/>
      <c r="F54" s="134"/>
      <c r="G54" s="125"/>
      <c r="H54" s="135"/>
      <c r="I54" s="124" t="s">
        <v>88</v>
      </c>
      <c r="J54" s="125"/>
      <c r="K54" s="125"/>
      <c r="L54" s="126">
        <v>0</v>
      </c>
      <c r="M54" s="126"/>
      <c r="N54" s="127"/>
      <c r="P54" s="24"/>
    </row>
    <row r="56" spans="2:16" ht="15.75" thickBot="1"/>
    <row r="57" spans="2:16" ht="19.5" thickBot="1">
      <c r="B57" s="16" t="s">
        <v>4</v>
      </c>
      <c r="C57" s="17">
        <v>6</v>
      </c>
      <c r="D57" s="18" t="s">
        <v>7</v>
      </c>
      <c r="E57" s="19" t="s">
        <v>9</v>
      </c>
      <c r="I57" s="128" t="s">
        <v>70</v>
      </c>
      <c r="J57" s="129"/>
      <c r="K57" s="129"/>
      <c r="L57" s="51">
        <v>8.5</v>
      </c>
      <c r="M57" s="51"/>
      <c r="N57" s="52"/>
    </row>
    <row r="58" spans="2:16" ht="19.5" thickBot="1">
      <c r="B58" s="15" t="s">
        <v>3</v>
      </c>
      <c r="C58" s="38">
        <v>950</v>
      </c>
      <c r="D58" s="39"/>
      <c r="E58" s="40"/>
      <c r="F58" s="23"/>
      <c r="I58" s="117" t="s">
        <v>71</v>
      </c>
      <c r="J58" s="118"/>
      <c r="K58" s="118"/>
      <c r="L58" s="55">
        <f>ABS(C59-L57)</f>
        <v>1</v>
      </c>
      <c r="M58" s="55"/>
      <c r="N58" s="56"/>
    </row>
    <row r="59" spans="2:16" ht="18.75">
      <c r="B59" s="13" t="s">
        <v>6</v>
      </c>
      <c r="C59" s="41">
        <f>(C58/(E57+(C57*60)))*3.6</f>
        <v>9.5</v>
      </c>
      <c r="D59" s="42"/>
      <c r="E59" s="43"/>
    </row>
    <row r="60" spans="2:16" ht="19.5" thickBot="1">
      <c r="B60" s="14" t="s">
        <v>5</v>
      </c>
      <c r="C60" s="44">
        <f>C59/$H$1</f>
        <v>0.86363636363636365</v>
      </c>
      <c r="D60" s="45"/>
      <c r="E60" s="46"/>
    </row>
    <row r="61" spans="2:16" ht="15.75" thickBot="1"/>
    <row r="62" spans="2:16" ht="19.5" thickBot="1">
      <c r="B62" s="16" t="s">
        <v>4</v>
      </c>
      <c r="C62" s="17">
        <v>2</v>
      </c>
      <c r="D62" s="18" t="s">
        <v>7</v>
      </c>
      <c r="E62" s="19" t="s">
        <v>9</v>
      </c>
      <c r="I62" s="128" t="s">
        <v>70</v>
      </c>
      <c r="J62" s="129"/>
      <c r="K62" s="129"/>
      <c r="L62" s="51">
        <v>9</v>
      </c>
      <c r="M62" s="51"/>
      <c r="N62" s="52"/>
    </row>
    <row r="63" spans="2:16" ht="19.5" thickBot="1">
      <c r="B63" s="15" t="s">
        <v>3</v>
      </c>
      <c r="C63" s="38">
        <v>380</v>
      </c>
      <c r="D63" s="39"/>
      <c r="E63" s="40"/>
      <c r="I63" s="117" t="s">
        <v>71</v>
      </c>
      <c r="J63" s="118"/>
      <c r="K63" s="118"/>
      <c r="L63" s="55">
        <f>ABS(C64-L62)</f>
        <v>2.4000000000000004</v>
      </c>
      <c r="M63" s="55"/>
      <c r="N63" s="56"/>
    </row>
    <row r="64" spans="2:16" ht="18.75">
      <c r="B64" s="13" t="s">
        <v>6</v>
      </c>
      <c r="C64" s="41">
        <f>(C63/(E62+(C62*60)))*3.6</f>
        <v>11.4</v>
      </c>
      <c r="D64" s="42"/>
      <c r="E64" s="43"/>
    </row>
    <row r="65" spans="1:30" ht="19.5" thickBot="1">
      <c r="B65" s="14" t="s">
        <v>5</v>
      </c>
      <c r="C65" s="44">
        <f>C64/$H$1</f>
        <v>1.0363636363636364</v>
      </c>
      <c r="D65" s="45"/>
      <c r="E65" s="46"/>
    </row>
    <row r="66" spans="1:30" ht="15.75" thickBot="1"/>
    <row r="67" spans="1:30" ht="30">
      <c r="B67" s="21" t="s">
        <v>87</v>
      </c>
      <c r="C67" s="130">
        <f>(C60+C65)/2</f>
        <v>0.95</v>
      </c>
      <c r="D67" s="130"/>
      <c r="E67" s="131"/>
      <c r="F67" s="132"/>
      <c r="G67" s="51"/>
      <c r="H67" s="133"/>
      <c r="I67" s="136" t="s">
        <v>89</v>
      </c>
      <c r="J67" s="137"/>
      <c r="K67" s="137"/>
      <c r="L67" s="119">
        <f>(L58+L63)/2</f>
        <v>1.7000000000000002</v>
      </c>
      <c r="M67" s="119"/>
      <c r="N67" s="120"/>
    </row>
    <row r="68" spans="1:30" ht="16.5" thickBot="1">
      <c r="B68" s="22" t="s">
        <v>88</v>
      </c>
      <c r="C68" s="121">
        <v>6.5</v>
      </c>
      <c r="D68" s="122"/>
      <c r="E68" s="123"/>
      <c r="F68" s="134"/>
      <c r="G68" s="125"/>
      <c r="H68" s="135"/>
      <c r="I68" s="124" t="s">
        <v>88</v>
      </c>
      <c r="J68" s="125"/>
      <c r="K68" s="125"/>
      <c r="L68" s="126">
        <v>0</v>
      </c>
      <c r="M68" s="126"/>
      <c r="N68" s="127"/>
    </row>
    <row r="71" spans="1:30" ht="15.75" thickBot="1">
      <c r="A71" s="2">
        <v>41613</v>
      </c>
    </row>
    <row r="72" spans="1:30" ht="19.5" thickBot="1">
      <c r="B72" s="16" t="s">
        <v>4</v>
      </c>
      <c r="C72" s="17">
        <v>2</v>
      </c>
      <c r="D72" s="18" t="s">
        <v>7</v>
      </c>
      <c r="E72" s="19" t="s">
        <v>9</v>
      </c>
      <c r="I72" s="128" t="s">
        <v>70</v>
      </c>
      <c r="J72" s="129"/>
      <c r="K72" s="129"/>
      <c r="L72" s="51">
        <v>9.5</v>
      </c>
      <c r="M72" s="51"/>
      <c r="N72" s="52"/>
    </row>
    <row r="73" spans="1:30" ht="19.5" thickBot="1">
      <c r="B73" s="15" t="s">
        <v>3</v>
      </c>
      <c r="C73" s="38">
        <v>396</v>
      </c>
      <c r="D73" s="39"/>
      <c r="E73" s="40"/>
      <c r="I73" s="117" t="s">
        <v>71</v>
      </c>
      <c r="J73" s="118"/>
      <c r="K73" s="118"/>
      <c r="L73" s="55">
        <f>ABS(C74-L72)</f>
        <v>2.379999999999999</v>
      </c>
      <c r="M73" s="55"/>
      <c r="N73" s="56"/>
    </row>
    <row r="74" spans="1:30" ht="18.75">
      <c r="B74" s="13" t="s">
        <v>6</v>
      </c>
      <c r="C74" s="41">
        <f>(C73/(E72+(C72*60)))*3.6</f>
        <v>11.879999999999999</v>
      </c>
      <c r="D74" s="42"/>
      <c r="E74" s="43"/>
    </row>
    <row r="75" spans="1:30" ht="19.5" thickBot="1">
      <c r="B75" s="14" t="s">
        <v>5</v>
      </c>
      <c r="C75" s="44">
        <f>C74/$H$1</f>
        <v>1.0799999999999998</v>
      </c>
      <c r="D75" s="45"/>
      <c r="E75" s="46"/>
    </row>
    <row r="79" spans="1:30" ht="15.75" thickBot="1">
      <c r="A79" s="2">
        <v>41618</v>
      </c>
    </row>
    <row r="80" spans="1:30" ht="15.75" thickBot="1">
      <c r="R80" s="25" t="s">
        <v>95</v>
      </c>
      <c r="S80" s="139"/>
      <c r="T80" s="140"/>
      <c r="U80" s="140"/>
      <c r="V80" s="141"/>
      <c r="W80" s="140" t="s">
        <v>96</v>
      </c>
      <c r="X80" s="140"/>
      <c r="Y80" s="140"/>
      <c r="Z80" s="139"/>
      <c r="AA80" s="142"/>
      <c r="AB80" s="140"/>
      <c r="AC80" s="140"/>
      <c r="AD80" s="141"/>
    </row>
    <row r="81" spans="1:30" ht="15.75" thickBot="1">
      <c r="S81" s="26"/>
      <c r="T81" s="26"/>
      <c r="U81" s="27"/>
      <c r="Z81" s="26"/>
      <c r="AA81" s="26"/>
      <c r="AB81" s="26"/>
    </row>
    <row r="82" spans="1:30" ht="15.75">
      <c r="R82" s="143" t="s">
        <v>97</v>
      </c>
      <c r="S82" s="145" t="s">
        <v>98</v>
      </c>
      <c r="T82" s="143" t="s">
        <v>99</v>
      </c>
      <c r="U82" s="147" t="s">
        <v>70</v>
      </c>
      <c r="V82" s="148"/>
      <c r="W82" s="149"/>
      <c r="X82" s="150"/>
      <c r="Y82" s="150"/>
      <c r="Z82" s="150"/>
      <c r="AA82" s="150"/>
      <c r="AB82" s="151"/>
      <c r="AC82" s="152" t="s">
        <v>100</v>
      </c>
      <c r="AD82" s="153"/>
    </row>
    <row r="83" spans="1:30" ht="15.75" customHeight="1" thickBot="1">
      <c r="R83" s="144"/>
      <c r="S83" s="146"/>
      <c r="T83" s="144"/>
      <c r="U83" s="28" t="s">
        <v>5</v>
      </c>
      <c r="V83" s="29" t="s">
        <v>6</v>
      </c>
      <c r="W83" s="154" t="s">
        <v>4</v>
      </c>
      <c r="X83" s="155"/>
      <c r="Y83" s="156"/>
      <c r="Z83" s="30" t="s">
        <v>6</v>
      </c>
      <c r="AA83" s="157" t="s">
        <v>5</v>
      </c>
      <c r="AB83" s="158"/>
      <c r="AC83" s="159" t="s">
        <v>101</v>
      </c>
      <c r="AD83" s="160"/>
    </row>
    <row r="84" spans="1:30">
      <c r="R84" s="98">
        <v>1</v>
      </c>
      <c r="S84" s="99">
        <v>900</v>
      </c>
      <c r="T84" s="31" t="s">
        <v>102</v>
      </c>
      <c r="U84" s="73">
        <f>(V84/$H$1)</f>
        <v>0.75</v>
      </c>
      <c r="V84" s="101">
        <v>8.25</v>
      </c>
      <c r="W84" s="102">
        <v>5</v>
      </c>
      <c r="X84" s="103" t="s">
        <v>7</v>
      </c>
      <c r="Y84" s="104" t="s">
        <v>10</v>
      </c>
      <c r="Z84" s="95">
        <f>(S84/((W84*60)+Y84))*3.6</f>
        <v>9.6142433234421354</v>
      </c>
      <c r="AA84" s="105">
        <f>(Z84/$H$1)*100</f>
        <v>87.402212031292137</v>
      </c>
      <c r="AB84" s="106"/>
      <c r="AC84" s="161">
        <f>ABS(Z84-V84)</f>
        <v>1.3642433234421354</v>
      </c>
      <c r="AD84" s="162"/>
    </row>
    <row r="85" spans="1:30">
      <c r="R85" s="69"/>
      <c r="S85" s="100"/>
      <c r="T85" s="32" t="s">
        <v>116</v>
      </c>
      <c r="U85" s="74"/>
      <c r="V85" s="75"/>
      <c r="W85" s="77"/>
      <c r="X85" s="79"/>
      <c r="Y85" s="81"/>
      <c r="Z85" s="95"/>
      <c r="AA85" s="96"/>
      <c r="AB85" s="97"/>
      <c r="AC85" s="61"/>
      <c r="AD85" s="62"/>
    </row>
    <row r="86" spans="1:30" ht="15" customHeight="1">
      <c r="R86" s="69">
        <v>2</v>
      </c>
      <c r="S86" s="71">
        <v>400</v>
      </c>
      <c r="T86" s="32" t="s">
        <v>117</v>
      </c>
      <c r="U86" s="73">
        <f t="shared" ref="U86" si="36">(V86/$H$1)</f>
        <v>1.0545454545454545</v>
      </c>
      <c r="V86" s="75">
        <v>11.6</v>
      </c>
      <c r="W86" s="89">
        <v>2</v>
      </c>
      <c r="X86" s="91" t="s">
        <v>7</v>
      </c>
      <c r="Y86" s="93" t="s">
        <v>121</v>
      </c>
      <c r="Z86" s="95">
        <f>(S86/((W86*60)+Y86))*3.6</f>
        <v>11.803278688524591</v>
      </c>
      <c r="AA86" s="85">
        <f t="shared" ref="AA86" si="37">(Z86/$H$1)*100</f>
        <v>107.30253353204174</v>
      </c>
      <c r="AB86" s="86"/>
      <c r="AC86" s="61">
        <f>ABS(Z86-V86)</f>
        <v>0.20327868852459119</v>
      </c>
      <c r="AD86" s="62"/>
    </row>
    <row r="87" spans="1:30" ht="15" customHeight="1">
      <c r="R87" s="69"/>
      <c r="S87" s="100"/>
      <c r="T87" s="32" t="s">
        <v>118</v>
      </c>
      <c r="U87" s="74"/>
      <c r="V87" s="75"/>
      <c r="W87" s="90"/>
      <c r="X87" s="92"/>
      <c r="Y87" s="94"/>
      <c r="Z87" s="95"/>
      <c r="AA87" s="96"/>
      <c r="AB87" s="97"/>
      <c r="AC87" s="61"/>
      <c r="AD87" s="62"/>
    </row>
    <row r="88" spans="1:30" ht="15" customHeight="1">
      <c r="R88" s="69">
        <v>3</v>
      </c>
      <c r="S88" s="71">
        <v>700</v>
      </c>
      <c r="T88" s="32" t="s">
        <v>119</v>
      </c>
      <c r="U88" s="73">
        <f t="shared" ref="U88" si="38">(V88/$H$1)</f>
        <v>0.85454545454545461</v>
      </c>
      <c r="V88" s="75">
        <v>9.4</v>
      </c>
      <c r="W88" s="77">
        <v>4</v>
      </c>
      <c r="X88" s="79" t="s">
        <v>7</v>
      </c>
      <c r="Y88" s="81" t="s">
        <v>43</v>
      </c>
      <c r="Z88" s="83">
        <f>(S88/((W88*60)+Y88))*3.6</f>
        <v>9.545454545454545</v>
      </c>
      <c r="AA88" s="85">
        <f t="shared" ref="AA88" si="39">(Z88/$H$1)*100</f>
        <v>86.776859504132233</v>
      </c>
      <c r="AB88" s="86"/>
      <c r="AC88" s="61">
        <f>ABS(Z88-V88)</f>
        <v>0.14545454545454461</v>
      </c>
      <c r="AD88" s="62"/>
    </row>
    <row r="89" spans="1:30" ht="15.75" customHeight="1" thickBot="1">
      <c r="R89" s="70"/>
      <c r="S89" s="72"/>
      <c r="T89" s="33" t="s">
        <v>120</v>
      </c>
      <c r="U89" s="74"/>
      <c r="V89" s="76"/>
      <c r="W89" s="78"/>
      <c r="X89" s="80"/>
      <c r="Y89" s="82"/>
      <c r="Z89" s="84"/>
      <c r="AA89" s="87"/>
      <c r="AB89" s="88"/>
      <c r="AC89" s="63"/>
      <c r="AD89" s="64"/>
    </row>
    <row r="90" spans="1:30" ht="26.25">
      <c r="Z90" s="34" t="s">
        <v>103</v>
      </c>
      <c r="AA90" s="65">
        <f>AVERAGE(AA84:AA89)</f>
        <v>93.827201689155359</v>
      </c>
      <c r="AB90" s="66"/>
      <c r="AC90" s="67">
        <f>AVERAGE(AC84:AC89)</f>
        <v>0.57099218580709044</v>
      </c>
      <c r="AD90" s="68"/>
    </row>
    <row r="91" spans="1:30">
      <c r="Z91" s="35" t="s">
        <v>105</v>
      </c>
      <c r="AA91" s="138">
        <v>5.5</v>
      </c>
      <c r="AB91" s="138"/>
      <c r="AC91" s="138">
        <v>4.5</v>
      </c>
      <c r="AD91" s="138"/>
    </row>
    <row r="94" spans="1:30" ht="15.75" thickBot="1">
      <c r="A94" s="2">
        <v>41646</v>
      </c>
    </row>
    <row r="95" spans="1:30" ht="19.5" thickBot="1">
      <c r="B95" s="16" t="s">
        <v>4</v>
      </c>
      <c r="C95" s="17">
        <v>3</v>
      </c>
      <c r="D95" s="18" t="s">
        <v>7</v>
      </c>
      <c r="E95" s="19" t="s">
        <v>111</v>
      </c>
      <c r="I95" s="58" t="s">
        <v>4</v>
      </c>
      <c r="J95" s="59" t="s">
        <v>4</v>
      </c>
      <c r="K95" s="60" t="s">
        <v>4</v>
      </c>
      <c r="L95" s="18">
        <v>2</v>
      </c>
      <c r="M95" s="18" t="s">
        <v>7</v>
      </c>
      <c r="N95" s="19" t="s">
        <v>177</v>
      </c>
    </row>
    <row r="96" spans="1:30" ht="18.75">
      <c r="B96" s="15" t="s">
        <v>3</v>
      </c>
      <c r="C96" s="38">
        <v>600</v>
      </c>
      <c r="D96" s="39"/>
      <c r="E96" s="40"/>
      <c r="I96" s="38" t="s">
        <v>3</v>
      </c>
      <c r="J96" s="39" t="s">
        <v>3</v>
      </c>
      <c r="K96" s="40" t="s">
        <v>3</v>
      </c>
      <c r="L96" s="53">
        <v>450</v>
      </c>
      <c r="M96" s="39"/>
      <c r="N96" s="40"/>
    </row>
    <row r="97" spans="1:14" ht="18.75">
      <c r="A97" s="179"/>
      <c r="B97" s="175" t="s">
        <v>6</v>
      </c>
      <c r="C97" s="176">
        <f>(C96/(E95+(C95*60)))*3.6</f>
        <v>11.739130434782608</v>
      </c>
      <c r="D97" s="177"/>
      <c r="E97" s="178"/>
      <c r="F97" s="179"/>
      <c r="G97" s="179"/>
      <c r="H97" s="179"/>
      <c r="I97" s="110" t="s">
        <v>6</v>
      </c>
      <c r="J97" s="111" t="s">
        <v>6</v>
      </c>
      <c r="K97" s="112" t="s">
        <v>6</v>
      </c>
      <c r="L97" s="180">
        <f>(L96/(N95+(L95*60)))*3.6</f>
        <v>12.272727272727273</v>
      </c>
      <c r="M97" s="177"/>
      <c r="N97" s="178"/>
    </row>
    <row r="98" spans="1:14" ht="19.5" thickBot="1">
      <c r="B98" s="14" t="s">
        <v>5</v>
      </c>
      <c r="C98" s="44">
        <f>C97/$H$1</f>
        <v>1.0671936758893279</v>
      </c>
      <c r="D98" s="45"/>
      <c r="E98" s="46"/>
      <c r="I98" s="54" t="s">
        <v>5</v>
      </c>
      <c r="J98" s="55" t="s">
        <v>5</v>
      </c>
      <c r="K98" s="56" t="s">
        <v>5</v>
      </c>
      <c r="L98" s="57">
        <f>L97/$H$1</f>
        <v>1.115702479338843</v>
      </c>
      <c r="M98" s="45"/>
      <c r="N98" s="46"/>
    </row>
    <row r="99" spans="1:14" ht="15.75" thickBot="1"/>
    <row r="100" spans="1:14" ht="19.5" thickBot="1">
      <c r="B100" s="16" t="s">
        <v>4</v>
      </c>
      <c r="C100" s="17">
        <v>1</v>
      </c>
      <c r="D100" s="18" t="s">
        <v>7</v>
      </c>
      <c r="E100" s="19" t="s">
        <v>74</v>
      </c>
      <c r="I100" s="47" t="s">
        <v>4</v>
      </c>
      <c r="J100" s="48" t="s">
        <v>4</v>
      </c>
      <c r="K100" s="49" t="s">
        <v>4</v>
      </c>
      <c r="L100" s="18">
        <v>2</v>
      </c>
      <c r="M100" s="18" t="s">
        <v>7</v>
      </c>
      <c r="N100" s="19" t="s">
        <v>18</v>
      </c>
    </row>
    <row r="101" spans="1:14" ht="18.75">
      <c r="B101" s="15" t="s">
        <v>3</v>
      </c>
      <c r="C101" s="38">
        <v>350</v>
      </c>
      <c r="D101" s="39"/>
      <c r="E101" s="40"/>
      <c r="I101" s="50" t="s">
        <v>3</v>
      </c>
      <c r="J101" s="51" t="s">
        <v>3</v>
      </c>
      <c r="K101" s="52" t="s">
        <v>3</v>
      </c>
      <c r="L101" s="53">
        <v>450</v>
      </c>
      <c r="M101" s="39"/>
      <c r="N101" s="40"/>
    </row>
    <row r="102" spans="1:14" ht="18.75">
      <c r="A102" s="179"/>
      <c r="B102" s="175" t="s">
        <v>6</v>
      </c>
      <c r="C102" s="176">
        <f>(C101/(E100+(C100*60)))*3.6</f>
        <v>12.233009708737864</v>
      </c>
      <c r="D102" s="177"/>
      <c r="E102" s="178"/>
      <c r="F102" s="179"/>
      <c r="G102" s="179"/>
      <c r="H102" s="179"/>
      <c r="I102" s="110" t="s">
        <v>6</v>
      </c>
      <c r="J102" s="111" t="s">
        <v>6</v>
      </c>
      <c r="K102" s="112" t="s">
        <v>6</v>
      </c>
      <c r="L102" s="180">
        <f>(L101/(N100+(L100*60)))*3.6</f>
        <v>10.872483221476509</v>
      </c>
      <c r="M102" s="177"/>
      <c r="N102" s="178"/>
    </row>
    <row r="103" spans="1:14" ht="19.5" thickBot="1">
      <c r="B103" s="14" t="s">
        <v>5</v>
      </c>
      <c r="C103" s="44">
        <f>C102/$H$1</f>
        <v>1.1120917917034421</v>
      </c>
      <c r="D103" s="45"/>
      <c r="E103" s="46"/>
      <c r="I103" s="54" t="s">
        <v>5</v>
      </c>
      <c r="J103" s="55" t="s">
        <v>5</v>
      </c>
      <c r="K103" s="56" t="s">
        <v>5</v>
      </c>
      <c r="L103" s="57">
        <f>L102/$H$1</f>
        <v>0.98840756558877352</v>
      </c>
      <c r="M103" s="45"/>
      <c r="N103" s="46"/>
    </row>
    <row r="104" spans="1:14" ht="15.75" thickBot="1"/>
    <row r="105" spans="1:14" ht="19.5" thickBot="1">
      <c r="B105" s="16" t="s">
        <v>4</v>
      </c>
      <c r="C105" s="17">
        <v>3</v>
      </c>
      <c r="D105" s="18" t="s">
        <v>7</v>
      </c>
      <c r="E105" s="19" t="s">
        <v>44</v>
      </c>
    </row>
    <row r="106" spans="1:14" ht="18.75">
      <c r="B106" s="15" t="s">
        <v>3</v>
      </c>
      <c r="C106" s="38">
        <v>600</v>
      </c>
      <c r="D106" s="39"/>
      <c r="E106" s="40"/>
    </row>
    <row r="107" spans="1:14" ht="18.75">
      <c r="A107" s="179"/>
      <c r="B107" s="175" t="s">
        <v>6</v>
      </c>
      <c r="C107" s="176">
        <f>(C106/(E105+(C105*60)))*3.6</f>
        <v>10.536585365853659</v>
      </c>
      <c r="D107" s="177"/>
      <c r="E107" s="178"/>
      <c r="F107" s="179"/>
      <c r="G107" s="179"/>
      <c r="H107" s="179"/>
      <c r="I107" s="179"/>
      <c r="J107" s="179"/>
      <c r="K107" s="179"/>
      <c r="L107" s="179"/>
      <c r="M107" s="179"/>
      <c r="N107" s="179"/>
    </row>
    <row r="108" spans="1:14" ht="19.5" thickBot="1">
      <c r="B108" s="14" t="s">
        <v>5</v>
      </c>
      <c r="C108" s="44">
        <f>C107/$H$1</f>
        <v>0.95787139689578715</v>
      </c>
      <c r="D108" s="45"/>
      <c r="E108" s="46"/>
    </row>
  </sheetData>
  <mergeCells count="208">
    <mergeCell ref="AA91:AB91"/>
    <mergeCell ref="AC91:AD91"/>
    <mergeCell ref="I72:K72"/>
    <mergeCell ref="L72:N72"/>
    <mergeCell ref="C73:E73"/>
    <mergeCell ref="I73:K73"/>
    <mergeCell ref="L73:N73"/>
    <mergeCell ref="C74:E74"/>
    <mergeCell ref="C75:E75"/>
    <mergeCell ref="S80:V80"/>
    <mergeCell ref="W80:Z80"/>
    <mergeCell ref="AA80:AD80"/>
    <mergeCell ref="R82:R83"/>
    <mergeCell ref="S82:S83"/>
    <mergeCell ref="T82:T83"/>
    <mergeCell ref="U82:V82"/>
    <mergeCell ref="W82:AB82"/>
    <mergeCell ref="AC82:AD82"/>
    <mergeCell ref="W83:Y83"/>
    <mergeCell ref="AA83:AB83"/>
    <mergeCell ref="AC83:AD83"/>
    <mergeCell ref="AC84:AD85"/>
    <mergeCell ref="R86:R87"/>
    <mergeCell ref="S86:S87"/>
    <mergeCell ref="L67:N67"/>
    <mergeCell ref="C68:E68"/>
    <mergeCell ref="I68:K68"/>
    <mergeCell ref="L68:N68"/>
    <mergeCell ref="C64:E64"/>
    <mergeCell ref="C65:E65"/>
    <mergeCell ref="C67:E67"/>
    <mergeCell ref="F67:H68"/>
    <mergeCell ref="I67:K67"/>
    <mergeCell ref="I62:K62"/>
    <mergeCell ref="L62:N62"/>
    <mergeCell ref="C63:E63"/>
    <mergeCell ref="I63:K63"/>
    <mergeCell ref="L63:N63"/>
    <mergeCell ref="C58:E58"/>
    <mergeCell ref="I58:K58"/>
    <mergeCell ref="L58:N58"/>
    <mergeCell ref="C59:E59"/>
    <mergeCell ref="C60:E60"/>
    <mergeCell ref="L53:N53"/>
    <mergeCell ref="C54:E54"/>
    <mergeCell ref="I54:K54"/>
    <mergeCell ref="L54:N54"/>
    <mergeCell ref="I57:K57"/>
    <mergeCell ref="L57:N57"/>
    <mergeCell ref="C39:E39"/>
    <mergeCell ref="I36:K36"/>
    <mergeCell ref="L36:N36"/>
    <mergeCell ref="I37:K37"/>
    <mergeCell ref="L37:N37"/>
    <mergeCell ref="C50:E50"/>
    <mergeCell ref="C51:E51"/>
    <mergeCell ref="C53:E53"/>
    <mergeCell ref="F53:H54"/>
    <mergeCell ref="I53:K53"/>
    <mergeCell ref="C46:E46"/>
    <mergeCell ref="I48:K48"/>
    <mergeCell ref="L48:N48"/>
    <mergeCell ref="C49:E49"/>
    <mergeCell ref="I49:K49"/>
    <mergeCell ref="L49:N49"/>
    <mergeCell ref="C45:E45"/>
    <mergeCell ref="I43:K43"/>
    <mergeCell ref="A31:A34"/>
    <mergeCell ref="C31:E31"/>
    <mergeCell ref="F31:H31"/>
    <mergeCell ref="I31:K31"/>
    <mergeCell ref="L31:N31"/>
    <mergeCell ref="O31:Q31"/>
    <mergeCell ref="C33:E33"/>
    <mergeCell ref="F33:H33"/>
    <mergeCell ref="I33:K33"/>
    <mergeCell ref="L33:N33"/>
    <mergeCell ref="O33:Q33"/>
    <mergeCell ref="C34:E34"/>
    <mergeCell ref="F34:H34"/>
    <mergeCell ref="I34:K34"/>
    <mergeCell ref="L34:N34"/>
    <mergeCell ref="O34:Q34"/>
    <mergeCell ref="L43:N43"/>
    <mergeCell ref="C44:E44"/>
    <mergeCell ref="I44:K44"/>
    <mergeCell ref="L44:N44"/>
    <mergeCell ref="C37:E37"/>
    <mergeCell ref="C38:E38"/>
    <mergeCell ref="O26:Q26"/>
    <mergeCell ref="C28:E28"/>
    <mergeCell ref="F28:H28"/>
    <mergeCell ref="I28:K28"/>
    <mergeCell ref="L28:N28"/>
    <mergeCell ref="O28:Q28"/>
    <mergeCell ref="O29:Q29"/>
    <mergeCell ref="A26:A29"/>
    <mergeCell ref="C26:E26"/>
    <mergeCell ref="F26:H26"/>
    <mergeCell ref="I26:K26"/>
    <mergeCell ref="L26:N26"/>
    <mergeCell ref="C29:E29"/>
    <mergeCell ref="F29:H29"/>
    <mergeCell ref="I29:K29"/>
    <mergeCell ref="L29:N29"/>
    <mergeCell ref="C20:E20"/>
    <mergeCell ref="C21:E21"/>
    <mergeCell ref="C22:E22"/>
    <mergeCell ref="O16:Q16"/>
    <mergeCell ref="C17:E17"/>
    <mergeCell ref="F17:H17"/>
    <mergeCell ref="I17:K17"/>
    <mergeCell ref="L17:N17"/>
    <mergeCell ref="O17:Q17"/>
    <mergeCell ref="A14:A17"/>
    <mergeCell ref="C14:E14"/>
    <mergeCell ref="F14:H14"/>
    <mergeCell ref="I14:K14"/>
    <mergeCell ref="L14:N14"/>
    <mergeCell ref="O12:Q12"/>
    <mergeCell ref="O14:Q14"/>
    <mergeCell ref="C16:E16"/>
    <mergeCell ref="F16:H16"/>
    <mergeCell ref="I16:K16"/>
    <mergeCell ref="L16:N16"/>
    <mergeCell ref="A9:A12"/>
    <mergeCell ref="C9:E9"/>
    <mergeCell ref="F9:H9"/>
    <mergeCell ref="I9:K9"/>
    <mergeCell ref="L9:N9"/>
    <mergeCell ref="C12:E12"/>
    <mergeCell ref="F12:H12"/>
    <mergeCell ref="I12:K12"/>
    <mergeCell ref="L12:N12"/>
    <mergeCell ref="O7:Q7"/>
    <mergeCell ref="O9:Q9"/>
    <mergeCell ref="C11:E11"/>
    <mergeCell ref="F11:H11"/>
    <mergeCell ref="I11:K11"/>
    <mergeCell ref="L11:N11"/>
    <mergeCell ref="O11:Q11"/>
    <mergeCell ref="A4:A7"/>
    <mergeCell ref="C4:E4"/>
    <mergeCell ref="F4:H4"/>
    <mergeCell ref="I4:K4"/>
    <mergeCell ref="L4:N4"/>
    <mergeCell ref="C7:E7"/>
    <mergeCell ref="F7:H7"/>
    <mergeCell ref="I7:K7"/>
    <mergeCell ref="L7:N7"/>
    <mergeCell ref="O4:Q4"/>
    <mergeCell ref="C6:E6"/>
    <mergeCell ref="F6:H6"/>
    <mergeCell ref="I6:K6"/>
    <mergeCell ref="L6:N6"/>
    <mergeCell ref="O6:Q6"/>
    <mergeCell ref="U86:U87"/>
    <mergeCell ref="V86:V87"/>
    <mergeCell ref="W86:W87"/>
    <mergeCell ref="X86:X87"/>
    <mergeCell ref="Y86:Y87"/>
    <mergeCell ref="Z86:Z87"/>
    <mergeCell ref="AA86:AB87"/>
    <mergeCell ref="AC86:AD87"/>
    <mergeCell ref="R84:R85"/>
    <mergeCell ref="S84:S85"/>
    <mergeCell ref="U84:U85"/>
    <mergeCell ref="V84:V85"/>
    <mergeCell ref="W84:W85"/>
    <mergeCell ref="X84:X85"/>
    <mergeCell ref="Y84:Y85"/>
    <mergeCell ref="Z84:Z85"/>
    <mergeCell ref="AA84:AB85"/>
    <mergeCell ref="AC88:AD89"/>
    <mergeCell ref="AA90:AB90"/>
    <mergeCell ref="AC90:AD90"/>
    <mergeCell ref="R88:R89"/>
    <mergeCell ref="S88:S89"/>
    <mergeCell ref="U88:U89"/>
    <mergeCell ref="V88:V89"/>
    <mergeCell ref="W88:W89"/>
    <mergeCell ref="X88:X89"/>
    <mergeCell ref="Y88:Y89"/>
    <mergeCell ref="Z88:Z89"/>
    <mergeCell ref="AA88:AB89"/>
    <mergeCell ref="I95:K95"/>
    <mergeCell ref="C96:E96"/>
    <mergeCell ref="I96:K96"/>
    <mergeCell ref="L96:N96"/>
    <mergeCell ref="C97:E97"/>
    <mergeCell ref="I97:K97"/>
    <mergeCell ref="L97:N97"/>
    <mergeCell ref="C98:E98"/>
    <mergeCell ref="I98:K98"/>
    <mergeCell ref="L98:N98"/>
    <mergeCell ref="C106:E106"/>
    <mergeCell ref="C107:E107"/>
    <mergeCell ref="C108:E108"/>
    <mergeCell ref="I100:K100"/>
    <mergeCell ref="C101:E101"/>
    <mergeCell ref="I101:K101"/>
    <mergeCell ref="L101:N101"/>
    <mergeCell ref="C102:E102"/>
    <mergeCell ref="I102:K102"/>
    <mergeCell ref="L102:N102"/>
    <mergeCell ref="C103:E103"/>
    <mergeCell ref="I103:K103"/>
    <mergeCell ref="L103:N103"/>
  </mergeCells>
  <pageMargins left="0.7" right="0.7" top="0.75" bottom="0.75" header="0.3" footer="0.3"/>
  <pageSetup paperSize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D94"/>
  <sheetViews>
    <sheetView topLeftCell="A68" workbookViewId="0">
      <selection activeCell="C93" sqref="C93:E93"/>
    </sheetView>
  </sheetViews>
  <sheetFormatPr baseColWidth="10" defaultRowHeight="15"/>
  <cols>
    <col min="3" max="3" width="4.7109375" customWidth="1"/>
    <col min="4" max="4" width="1.7109375" customWidth="1"/>
    <col min="5" max="6" width="4.7109375" customWidth="1"/>
    <col min="7" max="7" width="1.7109375" customWidth="1"/>
    <col min="8" max="9" width="4.7109375" customWidth="1"/>
    <col min="10" max="10" width="1.7109375" customWidth="1"/>
    <col min="11" max="12" width="4.7109375" customWidth="1"/>
    <col min="13" max="13" width="1.7109375" customWidth="1"/>
    <col min="14" max="15" width="4.7109375" customWidth="1"/>
    <col min="16" max="16" width="1.7109375" customWidth="1"/>
    <col min="17" max="17" width="4.7109375" customWidth="1"/>
    <col min="23" max="23" width="4.7109375" customWidth="1"/>
    <col min="24" max="24" width="1.7109375" customWidth="1"/>
    <col min="25" max="25" width="4.7109375" customWidth="1"/>
  </cols>
  <sheetData>
    <row r="1" spans="1:18">
      <c r="A1" t="s">
        <v>63</v>
      </c>
      <c r="B1" t="s">
        <v>64</v>
      </c>
      <c r="F1" t="s">
        <v>2</v>
      </c>
      <c r="G1" t="s">
        <v>7</v>
      </c>
      <c r="H1">
        <v>12.5</v>
      </c>
    </row>
    <row r="3" spans="1:18" ht="15.75" thickBot="1">
      <c r="A3" s="2">
        <v>41597</v>
      </c>
    </row>
    <row r="4" spans="1:18" ht="15.75" thickBot="1">
      <c r="A4" s="113">
        <v>0.85</v>
      </c>
      <c r="B4" s="3" t="s">
        <v>3</v>
      </c>
      <c r="C4" s="58">
        <v>100</v>
      </c>
      <c r="D4" s="59"/>
      <c r="E4" s="60"/>
      <c r="F4" s="58">
        <v>100</v>
      </c>
      <c r="G4" s="59"/>
      <c r="H4" s="60"/>
      <c r="I4" s="58">
        <v>100</v>
      </c>
      <c r="J4" s="59"/>
      <c r="K4" s="60"/>
      <c r="L4" s="58">
        <v>100</v>
      </c>
      <c r="M4" s="59"/>
      <c r="N4" s="60"/>
      <c r="O4" s="58">
        <v>100</v>
      </c>
      <c r="P4" s="59"/>
      <c r="Q4" s="60"/>
    </row>
    <row r="5" spans="1:18">
      <c r="A5" s="114"/>
      <c r="B5" s="4" t="s">
        <v>4</v>
      </c>
      <c r="C5" s="7">
        <v>0</v>
      </c>
      <c r="D5" s="8" t="s">
        <v>7</v>
      </c>
      <c r="E5" s="9" t="s">
        <v>13</v>
      </c>
      <c r="F5" s="7">
        <v>0</v>
      </c>
      <c r="G5" s="8" t="s">
        <v>7</v>
      </c>
      <c r="H5" s="9" t="s">
        <v>10</v>
      </c>
      <c r="I5" s="7">
        <v>0</v>
      </c>
      <c r="J5" s="8" t="s">
        <v>7</v>
      </c>
      <c r="K5" s="9" t="s">
        <v>13</v>
      </c>
      <c r="L5" s="7">
        <v>0</v>
      </c>
      <c r="M5" s="8" t="s">
        <v>7</v>
      </c>
      <c r="N5" s="9" t="s">
        <v>18</v>
      </c>
      <c r="O5" s="7">
        <v>0</v>
      </c>
      <c r="P5" s="8" t="s">
        <v>7</v>
      </c>
      <c r="Q5" s="9" t="s">
        <v>8</v>
      </c>
    </row>
    <row r="6" spans="1:18">
      <c r="A6" s="115"/>
      <c r="B6" s="6" t="s">
        <v>6</v>
      </c>
      <c r="C6" s="110">
        <f>(C4/(E5+(60*C5)))*3.6</f>
        <v>10.285714285714286</v>
      </c>
      <c r="D6" s="111"/>
      <c r="E6" s="112"/>
      <c r="F6" s="110">
        <f t="shared" ref="F6" si="0">(F4/(H5+(60*F5)))*3.6</f>
        <v>9.7297297297297298</v>
      </c>
      <c r="G6" s="111"/>
      <c r="H6" s="112"/>
      <c r="I6" s="110">
        <f t="shared" ref="I6" si="1">(I4/(K5+(60*I5)))*3.6</f>
        <v>10.285714285714286</v>
      </c>
      <c r="J6" s="111"/>
      <c r="K6" s="112"/>
      <c r="L6" s="110">
        <f t="shared" ref="L6" si="2">(L4/(N5+(60*L5)))*3.6</f>
        <v>12.413793103448276</v>
      </c>
      <c r="M6" s="111"/>
      <c r="N6" s="112"/>
      <c r="O6" s="110">
        <f t="shared" ref="O6" si="3">(O4/(Q5+(60*O5)))*3.6</f>
        <v>10.90909090909091</v>
      </c>
      <c r="P6" s="111"/>
      <c r="Q6" s="112"/>
    </row>
    <row r="7" spans="1:18" ht="15.75" thickBot="1">
      <c r="A7" s="116"/>
      <c r="B7" s="5" t="s">
        <v>5</v>
      </c>
      <c r="C7" s="107">
        <f>C6/$H$1</f>
        <v>0.82285714285714295</v>
      </c>
      <c r="D7" s="108"/>
      <c r="E7" s="109"/>
      <c r="F7" s="107">
        <f t="shared" ref="F7" si="4">F6/$H$1</f>
        <v>0.77837837837837842</v>
      </c>
      <c r="G7" s="108"/>
      <c r="H7" s="109"/>
      <c r="I7" s="107">
        <f t="shared" ref="I7" si="5">I6/$H$1</f>
        <v>0.82285714285714295</v>
      </c>
      <c r="J7" s="108"/>
      <c r="K7" s="109"/>
      <c r="L7" s="107">
        <f t="shared" ref="L7" si="6">L6/$H$1</f>
        <v>0.99310344827586206</v>
      </c>
      <c r="M7" s="108"/>
      <c r="N7" s="109"/>
      <c r="O7" s="107">
        <f t="shared" ref="O7" si="7">O6/$H$1</f>
        <v>0.8727272727272728</v>
      </c>
      <c r="P7" s="108"/>
      <c r="Q7" s="109"/>
    </row>
    <row r="8" spans="1:18" ht="21.75" thickBot="1">
      <c r="A8" s="1"/>
    </row>
    <row r="9" spans="1:18" ht="15.75" customHeight="1" thickBot="1">
      <c r="A9" s="113">
        <v>1</v>
      </c>
      <c r="B9" s="3" t="s">
        <v>3</v>
      </c>
      <c r="C9" s="58">
        <v>100</v>
      </c>
      <c r="D9" s="59"/>
      <c r="E9" s="60"/>
      <c r="F9" s="58">
        <v>100</v>
      </c>
      <c r="G9" s="59"/>
      <c r="H9" s="60"/>
      <c r="I9" s="58">
        <v>100</v>
      </c>
      <c r="J9" s="59"/>
      <c r="K9" s="60"/>
      <c r="L9" s="58">
        <v>100</v>
      </c>
      <c r="M9" s="59"/>
      <c r="N9" s="60"/>
      <c r="O9" s="58">
        <v>100</v>
      </c>
      <c r="P9" s="59"/>
      <c r="Q9" s="60"/>
      <c r="R9" s="10"/>
    </row>
    <row r="10" spans="1:18" ht="15" customHeight="1">
      <c r="A10" s="114"/>
      <c r="B10" s="4" t="s">
        <v>4</v>
      </c>
      <c r="C10" s="7">
        <v>0</v>
      </c>
      <c r="D10" s="8" t="s">
        <v>7</v>
      </c>
      <c r="E10" s="9" t="s">
        <v>19</v>
      </c>
      <c r="F10" s="7">
        <v>0</v>
      </c>
      <c r="G10" s="8" t="s">
        <v>7</v>
      </c>
      <c r="H10" s="9" t="s">
        <v>8</v>
      </c>
      <c r="I10" s="7"/>
      <c r="J10" s="8" t="s">
        <v>7</v>
      </c>
      <c r="K10" s="9"/>
      <c r="L10" s="7"/>
      <c r="M10" s="8" t="s">
        <v>7</v>
      </c>
      <c r="N10" s="9"/>
      <c r="O10" s="7"/>
      <c r="P10" s="8" t="s">
        <v>7</v>
      </c>
      <c r="Q10" s="9"/>
    </row>
    <row r="11" spans="1:18" ht="15.75" customHeight="1">
      <c r="A11" s="115"/>
      <c r="B11" s="6" t="s">
        <v>6</v>
      </c>
      <c r="C11" s="110">
        <f>(C9/(E10+(60*C10)))*3.6</f>
        <v>9.2307692307692317</v>
      </c>
      <c r="D11" s="111"/>
      <c r="E11" s="112"/>
      <c r="F11" s="110">
        <f t="shared" ref="F11" si="8">(F9/(H10+(60*F10)))*3.6</f>
        <v>10.90909090909091</v>
      </c>
      <c r="G11" s="111"/>
      <c r="H11" s="112"/>
      <c r="I11" s="110" t="e">
        <f t="shared" ref="I11" si="9">(I9/(K10+(60*I10)))*3.6</f>
        <v>#DIV/0!</v>
      </c>
      <c r="J11" s="111"/>
      <c r="K11" s="112"/>
      <c r="L11" s="110" t="e">
        <f t="shared" ref="L11" si="10">(L9/(N10+(60*L10)))*3.6</f>
        <v>#DIV/0!</v>
      </c>
      <c r="M11" s="111"/>
      <c r="N11" s="112"/>
      <c r="O11" s="110" t="e">
        <f t="shared" ref="O11" si="11">(O9/(Q10+(60*O10)))*3.6</f>
        <v>#DIV/0!</v>
      </c>
      <c r="P11" s="111"/>
      <c r="Q11" s="112"/>
    </row>
    <row r="12" spans="1:18" ht="15.75" customHeight="1" thickBot="1">
      <c r="A12" s="116"/>
      <c r="B12" s="5" t="s">
        <v>5</v>
      </c>
      <c r="C12" s="107">
        <f>C11/$H$1</f>
        <v>0.7384615384615385</v>
      </c>
      <c r="D12" s="108"/>
      <c r="E12" s="109"/>
      <c r="F12" s="107">
        <f t="shared" ref="F12" si="12">F11/$H$1</f>
        <v>0.8727272727272728</v>
      </c>
      <c r="G12" s="108"/>
      <c r="H12" s="109"/>
      <c r="I12" s="107" t="e">
        <f t="shared" ref="I12" si="13">I11/$H$1</f>
        <v>#DIV/0!</v>
      </c>
      <c r="J12" s="108"/>
      <c r="K12" s="109"/>
      <c r="L12" s="107" t="e">
        <f t="shared" ref="L12" si="14">L11/$H$1</f>
        <v>#DIV/0!</v>
      </c>
      <c r="M12" s="108"/>
      <c r="N12" s="109"/>
      <c r="O12" s="107" t="e">
        <f t="shared" ref="O12" si="15">O11/$H$1</f>
        <v>#DIV/0!</v>
      </c>
      <c r="P12" s="108"/>
      <c r="Q12" s="109"/>
    </row>
    <row r="13" spans="1:18" ht="21.75" thickBot="1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</row>
    <row r="14" spans="1:18" ht="15.75" thickBot="1">
      <c r="A14" s="113">
        <v>1.1499999999999999</v>
      </c>
      <c r="B14" s="3" t="s">
        <v>3</v>
      </c>
      <c r="C14" s="58">
        <v>100</v>
      </c>
      <c r="D14" s="59"/>
      <c r="E14" s="60"/>
      <c r="F14" s="58">
        <v>100</v>
      </c>
      <c r="G14" s="59"/>
      <c r="H14" s="60"/>
      <c r="I14" s="58">
        <v>100</v>
      </c>
      <c r="J14" s="59"/>
      <c r="K14" s="60"/>
      <c r="L14" s="58">
        <v>100</v>
      </c>
      <c r="M14" s="59"/>
      <c r="N14" s="60"/>
      <c r="O14" s="58">
        <v>100</v>
      </c>
      <c r="P14" s="59"/>
      <c r="Q14" s="60"/>
    </row>
    <row r="15" spans="1:18">
      <c r="A15" s="114"/>
      <c r="B15" s="4" t="s">
        <v>4</v>
      </c>
      <c r="C15" s="7"/>
      <c r="D15" s="8" t="s">
        <v>7</v>
      </c>
      <c r="E15" s="9"/>
      <c r="F15" s="7"/>
      <c r="G15" s="8" t="s">
        <v>7</v>
      </c>
      <c r="H15" s="9"/>
      <c r="I15" s="7"/>
      <c r="J15" s="8" t="s">
        <v>7</v>
      </c>
      <c r="K15" s="9"/>
      <c r="L15" s="7"/>
      <c r="M15" s="8" t="s">
        <v>7</v>
      </c>
      <c r="N15" s="9"/>
      <c r="O15" s="7"/>
      <c r="P15" s="8" t="s">
        <v>7</v>
      </c>
      <c r="Q15" s="9"/>
    </row>
    <row r="16" spans="1:18">
      <c r="A16" s="115"/>
      <c r="B16" s="6" t="s">
        <v>6</v>
      </c>
      <c r="C16" s="110" t="e">
        <f>(C14/(E15+(60*C15)))*3.6</f>
        <v>#DIV/0!</v>
      </c>
      <c r="D16" s="111"/>
      <c r="E16" s="112"/>
      <c r="F16" s="110" t="e">
        <f t="shared" ref="F16" si="16">(F14/(H15+(60*F15)))*3.6</f>
        <v>#DIV/0!</v>
      </c>
      <c r="G16" s="111"/>
      <c r="H16" s="112"/>
      <c r="I16" s="110" t="e">
        <f t="shared" ref="I16" si="17">(I14/(K15+(60*I15)))*3.6</f>
        <v>#DIV/0!</v>
      </c>
      <c r="J16" s="111"/>
      <c r="K16" s="112"/>
      <c r="L16" s="110" t="e">
        <f t="shared" ref="L16" si="18">(L14/(N15+(60*L15)))*3.6</f>
        <v>#DIV/0!</v>
      </c>
      <c r="M16" s="111"/>
      <c r="N16" s="112"/>
      <c r="O16" s="110" t="e">
        <f t="shared" ref="O16" si="19">(O14/(Q15+(60*O15)))*3.6</f>
        <v>#DIV/0!</v>
      </c>
      <c r="P16" s="111"/>
      <c r="Q16" s="112"/>
    </row>
    <row r="17" spans="1:17" ht="15.75" thickBot="1">
      <c r="A17" s="116"/>
      <c r="B17" s="5" t="s">
        <v>5</v>
      </c>
      <c r="C17" s="107" t="e">
        <f>C16/$H$1</f>
        <v>#DIV/0!</v>
      </c>
      <c r="D17" s="108"/>
      <c r="E17" s="109"/>
      <c r="F17" s="107" t="e">
        <f t="shared" ref="F17" si="20">F16/$H$1</f>
        <v>#DIV/0!</v>
      </c>
      <c r="G17" s="108"/>
      <c r="H17" s="109"/>
      <c r="I17" s="107" t="e">
        <f t="shared" ref="I17" si="21">I16/$H$1</f>
        <v>#DIV/0!</v>
      </c>
      <c r="J17" s="108"/>
      <c r="K17" s="109"/>
      <c r="L17" s="107" t="e">
        <f t="shared" ref="L17" si="22">L16/$H$1</f>
        <v>#DIV/0!</v>
      </c>
      <c r="M17" s="108"/>
      <c r="N17" s="109"/>
      <c r="O17" s="107" t="e">
        <f t="shared" ref="O17" si="23">O16/$H$1</f>
        <v>#DIV/0!</v>
      </c>
      <c r="P17" s="108"/>
      <c r="Q17" s="109"/>
    </row>
    <row r="18" spans="1:17" ht="21.75" thickBot="1">
      <c r="A18" s="1"/>
    </row>
    <row r="19" spans="1:17" ht="19.5" thickBot="1">
      <c r="B19" s="16" t="s">
        <v>4</v>
      </c>
      <c r="C19" s="17">
        <v>6</v>
      </c>
      <c r="D19" s="18" t="s">
        <v>7</v>
      </c>
      <c r="E19" s="19" t="s">
        <v>9</v>
      </c>
    </row>
    <row r="20" spans="1:17" ht="18.75">
      <c r="B20" s="15" t="s">
        <v>3</v>
      </c>
      <c r="C20" s="38">
        <v>960</v>
      </c>
      <c r="D20" s="39"/>
      <c r="E20" s="40"/>
    </row>
    <row r="21" spans="1:17" ht="18.75">
      <c r="B21" s="13" t="s">
        <v>6</v>
      </c>
      <c r="C21" s="41">
        <f>(C20/(E19+(C19*60)))*3.6</f>
        <v>9.6</v>
      </c>
      <c r="D21" s="42"/>
      <c r="E21" s="43"/>
    </row>
    <row r="22" spans="1:17" ht="19.5" thickBot="1">
      <c r="B22" s="14" t="s">
        <v>5</v>
      </c>
      <c r="C22" s="44">
        <f>C21/H1</f>
        <v>0.76800000000000002</v>
      </c>
      <c r="D22" s="45"/>
      <c r="E22" s="46"/>
    </row>
    <row r="25" spans="1:17" ht="15.75" thickBot="1">
      <c r="A25" s="2">
        <v>41604</v>
      </c>
    </row>
    <row r="26" spans="1:17" ht="15.75" thickBot="1">
      <c r="A26" s="113">
        <v>0.85</v>
      </c>
      <c r="B26" s="3" t="s">
        <v>3</v>
      </c>
      <c r="C26" s="58">
        <v>100</v>
      </c>
      <c r="D26" s="59"/>
      <c r="E26" s="60"/>
      <c r="F26" s="58">
        <v>100</v>
      </c>
      <c r="G26" s="59"/>
      <c r="H26" s="60"/>
      <c r="I26" s="58">
        <v>100</v>
      </c>
      <c r="J26" s="59"/>
      <c r="K26" s="60"/>
      <c r="L26" s="58">
        <v>100</v>
      </c>
      <c r="M26" s="59"/>
      <c r="N26" s="60"/>
      <c r="O26" s="58">
        <v>100</v>
      </c>
      <c r="P26" s="59"/>
      <c r="Q26" s="60"/>
    </row>
    <row r="27" spans="1:17">
      <c r="A27" s="114"/>
      <c r="B27" s="4" t="s">
        <v>4</v>
      </c>
      <c r="C27" s="7">
        <v>0</v>
      </c>
      <c r="D27" s="8" t="s">
        <v>7</v>
      </c>
      <c r="E27" s="9" t="s">
        <v>10</v>
      </c>
      <c r="F27" s="7">
        <v>0</v>
      </c>
      <c r="G27" s="8" t="s">
        <v>7</v>
      </c>
      <c r="H27" s="9" t="s">
        <v>19</v>
      </c>
      <c r="I27" s="7">
        <v>0</v>
      </c>
      <c r="J27" s="8" t="s">
        <v>7</v>
      </c>
      <c r="K27" s="9" t="s">
        <v>22</v>
      </c>
      <c r="L27" s="7">
        <v>0</v>
      </c>
      <c r="M27" s="8" t="s">
        <v>7</v>
      </c>
      <c r="N27" s="9" t="s">
        <v>23</v>
      </c>
      <c r="O27" s="7">
        <v>0</v>
      </c>
      <c r="P27" s="8" t="s">
        <v>7</v>
      </c>
      <c r="Q27" s="9" t="s">
        <v>13</v>
      </c>
    </row>
    <row r="28" spans="1:17">
      <c r="A28" s="115"/>
      <c r="B28" s="6" t="s">
        <v>6</v>
      </c>
      <c r="C28" s="110">
        <f>(C26/(E27+(60*C27)))*3.6</f>
        <v>9.7297297297297298</v>
      </c>
      <c r="D28" s="111"/>
      <c r="E28" s="112"/>
      <c r="F28" s="110">
        <f t="shared" ref="F28" si="24">(F26/(H27+(60*F27)))*3.6</f>
        <v>9.2307692307692317</v>
      </c>
      <c r="G28" s="111"/>
      <c r="H28" s="112"/>
      <c r="I28" s="110">
        <f t="shared" ref="I28" si="25">(I26/(K27+(60*I27)))*3.6</f>
        <v>10</v>
      </c>
      <c r="J28" s="111"/>
      <c r="K28" s="112"/>
      <c r="L28" s="110">
        <f t="shared" ref="L28" si="26">(L26/(N27+(60*L27)))*3.6</f>
        <v>10.588235294117649</v>
      </c>
      <c r="M28" s="111"/>
      <c r="N28" s="112"/>
      <c r="O28" s="110">
        <f t="shared" ref="O28" si="27">(O26/(Q27+(60*O27)))*3.6</f>
        <v>10.285714285714286</v>
      </c>
      <c r="P28" s="111"/>
      <c r="Q28" s="112"/>
    </row>
    <row r="29" spans="1:17" ht="15.75" thickBot="1">
      <c r="A29" s="116"/>
      <c r="B29" s="5" t="s">
        <v>5</v>
      </c>
      <c r="C29" s="107">
        <f>C28/$H$1</f>
        <v>0.77837837837837842</v>
      </c>
      <c r="D29" s="108"/>
      <c r="E29" s="109"/>
      <c r="F29" s="107">
        <f t="shared" ref="F29" si="28">F28/$H$1</f>
        <v>0.7384615384615385</v>
      </c>
      <c r="G29" s="108"/>
      <c r="H29" s="109"/>
      <c r="I29" s="107">
        <f t="shared" ref="I29" si="29">I28/$H$1</f>
        <v>0.8</v>
      </c>
      <c r="J29" s="108"/>
      <c r="K29" s="109"/>
      <c r="L29" s="107">
        <f t="shared" ref="L29" si="30">L28/$H$1</f>
        <v>0.84705882352941186</v>
      </c>
      <c r="M29" s="108"/>
      <c r="N29" s="109"/>
      <c r="O29" s="107">
        <f t="shared" ref="O29" si="31">O28/$H$1</f>
        <v>0.82285714285714295</v>
      </c>
      <c r="P29" s="108"/>
      <c r="Q29" s="109"/>
    </row>
    <row r="30" spans="1:17" ht="15.75" thickBot="1"/>
    <row r="31" spans="1:17" ht="15.75" thickBot="1">
      <c r="A31" s="113">
        <v>0.85</v>
      </c>
      <c r="B31" s="3" t="s">
        <v>3</v>
      </c>
      <c r="C31" s="58">
        <v>100</v>
      </c>
      <c r="D31" s="59"/>
      <c r="E31" s="60"/>
      <c r="F31" s="58">
        <v>100</v>
      </c>
      <c r="G31" s="59"/>
      <c r="H31" s="60"/>
      <c r="I31" s="58">
        <v>100</v>
      </c>
      <c r="J31" s="59"/>
      <c r="K31" s="60"/>
      <c r="L31" s="58">
        <v>100</v>
      </c>
      <c r="M31" s="59"/>
      <c r="N31" s="60"/>
      <c r="O31" s="58">
        <v>100</v>
      </c>
      <c r="P31" s="59"/>
      <c r="Q31" s="60"/>
    </row>
    <row r="32" spans="1:17">
      <c r="A32" s="114"/>
      <c r="B32" s="4" t="s">
        <v>4</v>
      </c>
      <c r="C32" s="7">
        <v>0</v>
      </c>
      <c r="D32" s="8" t="s">
        <v>7</v>
      </c>
      <c r="E32" s="9" t="s">
        <v>39</v>
      </c>
      <c r="F32" s="7">
        <v>0</v>
      </c>
      <c r="G32" s="8" t="s">
        <v>7</v>
      </c>
      <c r="H32" s="9" t="s">
        <v>22</v>
      </c>
      <c r="I32" s="7">
        <v>0</v>
      </c>
      <c r="J32" s="8" t="s">
        <v>7</v>
      </c>
      <c r="K32" s="9" t="s">
        <v>22</v>
      </c>
      <c r="L32" s="7">
        <v>0</v>
      </c>
      <c r="M32" s="8" t="s">
        <v>7</v>
      </c>
      <c r="N32" s="9" t="s">
        <v>13</v>
      </c>
      <c r="O32" s="7">
        <v>0</v>
      </c>
      <c r="P32" s="8" t="s">
        <v>7</v>
      </c>
      <c r="Q32" s="9"/>
    </row>
    <row r="33" spans="1:17">
      <c r="A33" s="115"/>
      <c r="B33" s="6" t="s">
        <v>6</v>
      </c>
      <c r="C33" s="110">
        <f>(C31/(E32+(60*C32)))*3.6</f>
        <v>9.4736842105263168</v>
      </c>
      <c r="D33" s="111"/>
      <c r="E33" s="112"/>
      <c r="F33" s="110">
        <f t="shared" ref="F33" si="32">(F31/(H32+(60*F32)))*3.6</f>
        <v>10</v>
      </c>
      <c r="G33" s="111"/>
      <c r="H33" s="112"/>
      <c r="I33" s="110">
        <f t="shared" ref="I33" si="33">(I31/(K32+(60*I32)))*3.6</f>
        <v>10</v>
      </c>
      <c r="J33" s="111"/>
      <c r="K33" s="112"/>
      <c r="L33" s="110">
        <f t="shared" ref="L33" si="34">(L31/(N32+(60*L32)))*3.6</f>
        <v>10.285714285714286</v>
      </c>
      <c r="M33" s="111"/>
      <c r="N33" s="112"/>
      <c r="O33" s="110" t="e">
        <f t="shared" ref="O33" si="35">(O31/(Q32+(60*O32)))*3.6</f>
        <v>#DIV/0!</v>
      </c>
      <c r="P33" s="111"/>
      <c r="Q33" s="112"/>
    </row>
    <row r="34" spans="1:17" ht="15.75" thickBot="1">
      <c r="A34" s="116"/>
      <c r="B34" s="5" t="s">
        <v>5</v>
      </c>
      <c r="C34" s="107">
        <f>C33/$H$1</f>
        <v>0.7578947368421054</v>
      </c>
      <c r="D34" s="108"/>
      <c r="E34" s="109"/>
      <c r="F34" s="107">
        <f t="shared" ref="F34" si="36">F33/$H$1</f>
        <v>0.8</v>
      </c>
      <c r="G34" s="108"/>
      <c r="H34" s="109"/>
      <c r="I34" s="107">
        <f t="shared" ref="I34" si="37">I33/$H$1</f>
        <v>0.8</v>
      </c>
      <c r="J34" s="108"/>
      <c r="K34" s="109"/>
      <c r="L34" s="107">
        <f t="shared" ref="L34" si="38">L33/$H$1</f>
        <v>0.82285714285714295</v>
      </c>
      <c r="M34" s="108"/>
      <c r="N34" s="109"/>
      <c r="O34" s="107"/>
      <c r="P34" s="108"/>
      <c r="Q34" s="109"/>
    </row>
    <row r="35" spans="1:17" ht="15.75" thickBot="1"/>
    <row r="36" spans="1:17" ht="19.5" thickBot="1">
      <c r="B36" s="16" t="s">
        <v>4</v>
      </c>
      <c r="C36" s="17">
        <v>6</v>
      </c>
      <c r="D36" s="18" t="s">
        <v>7</v>
      </c>
      <c r="E36" s="19" t="s">
        <v>9</v>
      </c>
      <c r="I36" s="128" t="s">
        <v>70</v>
      </c>
      <c r="J36" s="129"/>
      <c r="K36" s="129"/>
      <c r="L36" s="51">
        <v>10.199999999999999</v>
      </c>
      <c r="M36" s="51"/>
      <c r="N36" s="52"/>
    </row>
    <row r="37" spans="1:17" ht="19.5" thickBot="1">
      <c r="B37" s="15" t="s">
        <v>3</v>
      </c>
      <c r="C37" s="38">
        <v>910</v>
      </c>
      <c r="D37" s="39"/>
      <c r="E37" s="40"/>
      <c r="I37" s="117" t="s">
        <v>71</v>
      </c>
      <c r="J37" s="118"/>
      <c r="K37" s="118"/>
      <c r="L37" s="55">
        <f>ABS(C38-L36)</f>
        <v>1.0999999999999996</v>
      </c>
      <c r="M37" s="55"/>
      <c r="N37" s="56"/>
    </row>
    <row r="38" spans="1:17" ht="18.75">
      <c r="B38" s="13" t="s">
        <v>6</v>
      </c>
      <c r="C38" s="41">
        <f>(C37/(E36+(C36*60)))*3.6</f>
        <v>9.1</v>
      </c>
      <c r="D38" s="42"/>
      <c r="E38" s="43"/>
    </row>
    <row r="39" spans="1:17" ht="19.5" thickBot="1">
      <c r="B39" s="14" t="s">
        <v>5</v>
      </c>
      <c r="C39" s="44">
        <f>C38/$H$1</f>
        <v>0.72799999999999998</v>
      </c>
      <c r="D39" s="45"/>
      <c r="E39" s="46"/>
    </row>
    <row r="42" spans="1:17" ht="15.75" thickBot="1">
      <c r="A42" s="2">
        <v>41611</v>
      </c>
      <c r="B42" t="s">
        <v>91</v>
      </c>
    </row>
    <row r="43" spans="1:17" ht="19.5" thickBot="1">
      <c r="B43" s="16" t="s">
        <v>4</v>
      </c>
      <c r="C43" s="17">
        <v>6</v>
      </c>
      <c r="D43" s="18" t="s">
        <v>7</v>
      </c>
      <c r="E43" s="19" t="s">
        <v>9</v>
      </c>
      <c r="I43" s="128" t="s">
        <v>70</v>
      </c>
      <c r="J43" s="129"/>
      <c r="K43" s="129"/>
      <c r="L43" s="51"/>
      <c r="M43" s="51"/>
      <c r="N43" s="52"/>
    </row>
    <row r="44" spans="1:17" ht="19.5" thickBot="1">
      <c r="B44" s="15" t="s">
        <v>3</v>
      </c>
      <c r="C44" s="38"/>
      <c r="D44" s="39"/>
      <c r="E44" s="40"/>
      <c r="I44" s="117" t="s">
        <v>71</v>
      </c>
      <c r="J44" s="118"/>
      <c r="K44" s="118"/>
      <c r="L44" s="55">
        <f>ABS(C45-L43)</f>
        <v>0</v>
      </c>
      <c r="M44" s="55"/>
      <c r="N44" s="56"/>
    </row>
    <row r="45" spans="1:17" ht="18.75">
      <c r="B45" s="13" t="s">
        <v>6</v>
      </c>
      <c r="C45" s="41">
        <f>(C44/(E43+(C43*60)))*3.6</f>
        <v>0</v>
      </c>
      <c r="D45" s="42"/>
      <c r="E45" s="43"/>
    </row>
    <row r="46" spans="1:17" ht="19.5" thickBot="1">
      <c r="B46" s="14" t="s">
        <v>5</v>
      </c>
      <c r="C46" s="44">
        <f>C45/$H$1</f>
        <v>0</v>
      </c>
      <c r="D46" s="45"/>
      <c r="E46" s="46"/>
    </row>
    <row r="47" spans="1:17" ht="15.75" thickBot="1"/>
    <row r="48" spans="1:17" ht="19.5" thickBot="1">
      <c r="B48" s="16" t="s">
        <v>4</v>
      </c>
      <c r="C48" s="17">
        <v>2</v>
      </c>
      <c r="D48" s="18" t="s">
        <v>7</v>
      </c>
      <c r="E48" s="19" t="s">
        <v>9</v>
      </c>
      <c r="I48" s="128" t="s">
        <v>70</v>
      </c>
      <c r="J48" s="129"/>
      <c r="K48" s="129"/>
      <c r="L48" s="51"/>
      <c r="M48" s="51"/>
      <c r="N48" s="52"/>
    </row>
    <row r="49" spans="1:14" ht="19.5" thickBot="1">
      <c r="B49" s="15" t="s">
        <v>3</v>
      </c>
      <c r="C49" s="38"/>
      <c r="D49" s="39"/>
      <c r="E49" s="40"/>
      <c r="I49" s="117" t="s">
        <v>71</v>
      </c>
      <c r="J49" s="118"/>
      <c r="K49" s="118"/>
      <c r="L49" s="55">
        <f>ABS(C50-L48)</f>
        <v>0</v>
      </c>
      <c r="M49" s="55"/>
      <c r="N49" s="56"/>
    </row>
    <row r="50" spans="1:14" ht="18.75">
      <c r="B50" s="13" t="s">
        <v>6</v>
      </c>
      <c r="C50" s="41">
        <f>(C49/(E48+(C48*60)))*3.6</f>
        <v>0</v>
      </c>
      <c r="D50" s="42"/>
      <c r="E50" s="43"/>
    </row>
    <row r="51" spans="1:14" ht="19.5" thickBot="1">
      <c r="B51" s="14" t="s">
        <v>5</v>
      </c>
      <c r="C51" s="44">
        <f>C50/$H$1</f>
        <v>0</v>
      </c>
      <c r="D51" s="45"/>
      <c r="E51" s="46"/>
    </row>
    <row r="52" spans="1:14" ht="15.75" thickBot="1"/>
    <row r="53" spans="1:14" ht="30">
      <c r="B53" s="21" t="s">
        <v>87</v>
      </c>
      <c r="C53" s="130">
        <f>(C46+C51)/2</f>
        <v>0</v>
      </c>
      <c r="D53" s="130"/>
      <c r="E53" s="131"/>
      <c r="F53" s="132"/>
      <c r="G53" s="51"/>
      <c r="H53" s="133"/>
      <c r="I53" s="136" t="s">
        <v>89</v>
      </c>
      <c r="J53" s="137"/>
      <c r="K53" s="137"/>
      <c r="L53" s="119">
        <f>(L44+L49)/2</f>
        <v>0</v>
      </c>
      <c r="M53" s="119"/>
      <c r="N53" s="120"/>
    </row>
    <row r="54" spans="1:14" ht="16.5" thickBot="1">
      <c r="B54" s="22" t="s">
        <v>88</v>
      </c>
      <c r="C54" s="121"/>
      <c r="D54" s="122"/>
      <c r="E54" s="123"/>
      <c r="F54" s="134"/>
      <c r="G54" s="125"/>
      <c r="H54" s="135"/>
      <c r="I54" s="124" t="s">
        <v>88</v>
      </c>
      <c r="J54" s="125"/>
      <c r="K54" s="125"/>
      <c r="L54" s="126"/>
      <c r="M54" s="126"/>
      <c r="N54" s="127"/>
    </row>
    <row r="57" spans="1:14" ht="15.75" thickBot="1">
      <c r="A57" s="2">
        <v>41613</v>
      </c>
    </row>
    <row r="58" spans="1:14" ht="19.5" thickBot="1">
      <c r="B58" s="16" t="s">
        <v>4</v>
      </c>
      <c r="C58" s="17">
        <v>2</v>
      </c>
      <c r="D58" s="18" t="s">
        <v>7</v>
      </c>
      <c r="E58" s="19" t="s">
        <v>9</v>
      </c>
      <c r="I58" s="128" t="s">
        <v>70</v>
      </c>
      <c r="J58" s="129"/>
      <c r="K58" s="129"/>
      <c r="L58" s="51">
        <v>11.5</v>
      </c>
      <c r="M58" s="51"/>
      <c r="N58" s="52"/>
    </row>
    <row r="59" spans="1:14" ht="19.5" thickBot="1">
      <c r="B59" s="15" t="s">
        <v>3</v>
      </c>
      <c r="C59" s="38">
        <v>450</v>
      </c>
      <c r="D59" s="39"/>
      <c r="E59" s="40"/>
      <c r="I59" s="117" t="s">
        <v>71</v>
      </c>
      <c r="J59" s="118"/>
      <c r="K59" s="118"/>
      <c r="L59" s="55">
        <f>ABS(C60-L58)</f>
        <v>2</v>
      </c>
      <c r="M59" s="55"/>
      <c r="N59" s="56"/>
    </row>
    <row r="60" spans="1:14" ht="18.75">
      <c r="B60" s="13" t="s">
        <v>6</v>
      </c>
      <c r="C60" s="41">
        <f>(C59/(E58+(C58*60)))*3.6</f>
        <v>13.5</v>
      </c>
      <c r="D60" s="42"/>
      <c r="E60" s="43"/>
    </row>
    <row r="61" spans="1:14" ht="19.5" thickBot="1">
      <c r="B61" s="14" t="s">
        <v>5</v>
      </c>
      <c r="C61" s="44">
        <f>C60/$H$1</f>
        <v>1.08</v>
      </c>
      <c r="D61" s="45"/>
      <c r="E61" s="46"/>
    </row>
    <row r="65" spans="1:30" ht="15.75" thickBot="1">
      <c r="A65" s="2">
        <v>41618</v>
      </c>
    </row>
    <row r="66" spans="1:30" ht="15.75" thickBot="1">
      <c r="R66" s="25" t="s">
        <v>95</v>
      </c>
      <c r="S66" s="139"/>
      <c r="T66" s="140"/>
      <c r="U66" s="140"/>
      <c r="V66" s="141"/>
      <c r="W66" s="140" t="s">
        <v>96</v>
      </c>
      <c r="X66" s="140"/>
      <c r="Y66" s="140"/>
      <c r="Z66" s="139"/>
      <c r="AA66" s="142"/>
      <c r="AB66" s="140"/>
      <c r="AC66" s="140"/>
      <c r="AD66" s="141"/>
    </row>
    <row r="67" spans="1:30" ht="15.75" thickBot="1">
      <c r="S67" s="26"/>
      <c r="T67" s="26"/>
      <c r="U67" s="27"/>
      <c r="Z67" s="26"/>
      <c r="AA67" s="26"/>
      <c r="AB67" s="26"/>
    </row>
    <row r="68" spans="1:30" ht="15.75">
      <c r="R68" s="143" t="s">
        <v>97</v>
      </c>
      <c r="S68" s="145" t="s">
        <v>98</v>
      </c>
      <c r="T68" s="143" t="s">
        <v>99</v>
      </c>
      <c r="U68" s="147" t="s">
        <v>70</v>
      </c>
      <c r="V68" s="148"/>
      <c r="W68" s="149"/>
      <c r="X68" s="150"/>
      <c r="Y68" s="150"/>
      <c r="Z68" s="150"/>
      <c r="AA68" s="150"/>
      <c r="AB68" s="151"/>
      <c r="AC68" s="152" t="s">
        <v>100</v>
      </c>
      <c r="AD68" s="153"/>
    </row>
    <row r="69" spans="1:30" ht="15.75" customHeight="1" thickBot="1">
      <c r="R69" s="144"/>
      <c r="S69" s="146"/>
      <c r="T69" s="144"/>
      <c r="U69" s="28" t="s">
        <v>5</v>
      </c>
      <c r="V69" s="29" t="s">
        <v>6</v>
      </c>
      <c r="W69" s="154" t="s">
        <v>4</v>
      </c>
      <c r="X69" s="155"/>
      <c r="Y69" s="156"/>
      <c r="Z69" s="30" t="s">
        <v>6</v>
      </c>
      <c r="AA69" s="157" t="s">
        <v>5</v>
      </c>
      <c r="AB69" s="158"/>
      <c r="AC69" s="159" t="s">
        <v>101</v>
      </c>
      <c r="AD69" s="160"/>
    </row>
    <row r="70" spans="1:30">
      <c r="R70" s="98">
        <v>1</v>
      </c>
      <c r="S70" s="99">
        <v>900</v>
      </c>
      <c r="T70" s="31" t="s">
        <v>102</v>
      </c>
      <c r="U70" s="73">
        <f>(V70/$H$1)</f>
        <v>0.72</v>
      </c>
      <c r="V70" s="101">
        <v>9</v>
      </c>
      <c r="W70" s="102">
        <v>5</v>
      </c>
      <c r="X70" s="103" t="s">
        <v>7</v>
      </c>
      <c r="Y70" s="104" t="s">
        <v>127</v>
      </c>
      <c r="Z70" s="95">
        <f>(S70/((W70*60)+Y70))*3.6</f>
        <v>10.588235294117649</v>
      </c>
      <c r="AA70" s="105">
        <f>(Z70/$H$1)*100</f>
        <v>84.705882352941188</v>
      </c>
      <c r="AB70" s="106"/>
      <c r="AC70" s="161">
        <f>ABS(Z70-V70)</f>
        <v>1.5882352941176485</v>
      </c>
      <c r="AD70" s="162"/>
    </row>
    <row r="71" spans="1:30">
      <c r="R71" s="69"/>
      <c r="S71" s="100"/>
      <c r="T71" s="32" t="s">
        <v>122</v>
      </c>
      <c r="U71" s="74"/>
      <c r="V71" s="75"/>
      <c r="W71" s="77"/>
      <c r="X71" s="79"/>
      <c r="Y71" s="81"/>
      <c r="Z71" s="95"/>
      <c r="AA71" s="96"/>
      <c r="AB71" s="97"/>
      <c r="AC71" s="61"/>
      <c r="AD71" s="62"/>
    </row>
    <row r="72" spans="1:30" ht="15" customHeight="1">
      <c r="R72" s="69">
        <v>2</v>
      </c>
      <c r="S72" s="71">
        <v>400</v>
      </c>
      <c r="T72" s="32" t="s">
        <v>123</v>
      </c>
      <c r="U72" s="73">
        <f t="shared" ref="U72" si="39">(V72/$H$1)</f>
        <v>1.008</v>
      </c>
      <c r="V72" s="75">
        <v>12.6</v>
      </c>
      <c r="W72" s="89">
        <v>2</v>
      </c>
      <c r="X72" s="91" t="s">
        <v>7</v>
      </c>
      <c r="Y72" s="93" t="s">
        <v>128</v>
      </c>
      <c r="Z72" s="95">
        <f>(S72/((W72*60)+Y72))*3.6</f>
        <v>11.900826446280993</v>
      </c>
      <c r="AA72" s="85">
        <f t="shared" ref="AA72" si="40">(Z72/$H$1)*100</f>
        <v>95.206611570247944</v>
      </c>
      <c r="AB72" s="86"/>
      <c r="AC72" s="61">
        <f>ABS(Z72-V72)</f>
        <v>0.69917355371900669</v>
      </c>
      <c r="AD72" s="62"/>
    </row>
    <row r="73" spans="1:30" ht="15" customHeight="1">
      <c r="R73" s="69"/>
      <c r="S73" s="100"/>
      <c r="T73" s="32" t="s">
        <v>124</v>
      </c>
      <c r="U73" s="74"/>
      <c r="V73" s="75"/>
      <c r="W73" s="90"/>
      <c r="X73" s="92"/>
      <c r="Y73" s="94"/>
      <c r="Z73" s="95"/>
      <c r="AA73" s="96"/>
      <c r="AB73" s="97"/>
      <c r="AC73" s="61"/>
      <c r="AD73" s="62"/>
    </row>
    <row r="74" spans="1:30" ht="15" customHeight="1">
      <c r="R74" s="69">
        <v>3</v>
      </c>
      <c r="S74" s="71">
        <v>700</v>
      </c>
      <c r="T74" s="32" t="s">
        <v>125</v>
      </c>
      <c r="U74" s="73">
        <f t="shared" ref="U74" si="41">(V74/$H$1)</f>
        <v>0.8640000000000001</v>
      </c>
      <c r="V74" s="75">
        <v>10.8</v>
      </c>
      <c r="W74" s="77">
        <v>3</v>
      </c>
      <c r="X74" s="79" t="s">
        <v>7</v>
      </c>
      <c r="Y74" s="81" t="s">
        <v>121</v>
      </c>
      <c r="Z74" s="83">
        <f>(S74/((W74*60)+Y74))*3.6</f>
        <v>13.846153846153847</v>
      </c>
      <c r="AA74" s="85">
        <f t="shared" ref="AA74" si="42">(Z74/$H$1)*100</f>
        <v>110.76923076923077</v>
      </c>
      <c r="AB74" s="86"/>
      <c r="AC74" s="61">
        <f>ABS(Z74-V74)</f>
        <v>3.046153846153846</v>
      </c>
      <c r="AD74" s="62"/>
    </row>
    <row r="75" spans="1:30" ht="15.75" customHeight="1" thickBot="1">
      <c r="R75" s="70"/>
      <c r="S75" s="72"/>
      <c r="T75" s="33" t="s">
        <v>126</v>
      </c>
      <c r="U75" s="74"/>
      <c r="V75" s="76"/>
      <c r="W75" s="78"/>
      <c r="X75" s="80"/>
      <c r="Y75" s="82"/>
      <c r="Z75" s="84"/>
      <c r="AA75" s="87"/>
      <c r="AB75" s="88"/>
      <c r="AC75" s="63"/>
      <c r="AD75" s="64"/>
    </row>
    <row r="76" spans="1:30" ht="26.25">
      <c r="Z76" s="34" t="s">
        <v>103</v>
      </c>
      <c r="AA76" s="65">
        <f>AVERAGE(AA70:AA75)</f>
        <v>96.89390823080663</v>
      </c>
      <c r="AB76" s="66"/>
      <c r="AC76" s="67">
        <f>AVERAGE(AC70:AC75)</f>
        <v>1.7778542313301671</v>
      </c>
      <c r="AD76" s="68"/>
    </row>
    <row r="77" spans="1:30">
      <c r="Z77" s="35" t="s">
        <v>105</v>
      </c>
      <c r="AA77" s="138">
        <v>8</v>
      </c>
      <c r="AB77" s="138"/>
      <c r="AC77" s="138">
        <v>0</v>
      </c>
      <c r="AD77" s="138"/>
    </row>
    <row r="80" spans="1:30" ht="15.75" thickBot="1">
      <c r="A80" s="2">
        <v>41646</v>
      </c>
    </row>
    <row r="81" spans="1:14" ht="19.5" thickBot="1">
      <c r="B81" s="16" t="s">
        <v>4</v>
      </c>
      <c r="C81" s="17">
        <v>3</v>
      </c>
      <c r="D81" s="18" t="s">
        <v>7</v>
      </c>
      <c r="E81" s="19" t="s">
        <v>75</v>
      </c>
      <c r="I81" s="58" t="s">
        <v>4</v>
      </c>
      <c r="J81" s="59" t="s">
        <v>4</v>
      </c>
      <c r="K81" s="60" t="s">
        <v>4</v>
      </c>
      <c r="L81" s="18">
        <v>2</v>
      </c>
      <c r="M81" s="18" t="s">
        <v>7</v>
      </c>
      <c r="N81" s="19" t="s">
        <v>178</v>
      </c>
    </row>
    <row r="82" spans="1:14" ht="18.75">
      <c r="B82" s="15" t="s">
        <v>3</v>
      </c>
      <c r="C82" s="38">
        <v>750</v>
      </c>
      <c r="D82" s="39"/>
      <c r="E82" s="40"/>
      <c r="I82" s="38" t="s">
        <v>3</v>
      </c>
      <c r="J82" s="39" t="s">
        <v>3</v>
      </c>
      <c r="K82" s="40" t="s">
        <v>3</v>
      </c>
      <c r="L82" s="53">
        <v>600</v>
      </c>
      <c r="M82" s="39"/>
      <c r="N82" s="40"/>
    </row>
    <row r="83" spans="1:14" ht="18.75">
      <c r="A83" s="179"/>
      <c r="B83" s="175" t="s">
        <v>6</v>
      </c>
      <c r="C83" s="176">
        <f>(C82/(E81+(C81*60)))*3.6</f>
        <v>12.217194570135746</v>
      </c>
      <c r="D83" s="177"/>
      <c r="E83" s="178"/>
      <c r="F83" s="179"/>
      <c r="G83" s="179"/>
      <c r="H83" s="179"/>
      <c r="I83" s="110" t="s">
        <v>6</v>
      </c>
      <c r="J83" s="111" t="s">
        <v>6</v>
      </c>
      <c r="K83" s="112" t="s">
        <v>6</v>
      </c>
      <c r="L83" s="180">
        <f>(L82/(N81+(L81*60)))*3.6</f>
        <v>12.203389830508474</v>
      </c>
      <c r="M83" s="177"/>
      <c r="N83" s="178"/>
    </row>
    <row r="84" spans="1:14" ht="19.5" thickBot="1">
      <c r="B84" s="14" t="s">
        <v>5</v>
      </c>
      <c r="C84" s="44">
        <f>C83/$H$1</f>
        <v>0.9773755656108597</v>
      </c>
      <c r="D84" s="45"/>
      <c r="E84" s="46"/>
      <c r="I84" s="54" t="s">
        <v>5</v>
      </c>
      <c r="J84" s="55" t="s">
        <v>5</v>
      </c>
      <c r="K84" s="56" t="s">
        <v>5</v>
      </c>
      <c r="L84" s="57">
        <f>L83/$H$1</f>
        <v>0.9762711864406779</v>
      </c>
      <c r="M84" s="45"/>
      <c r="N84" s="46"/>
    </row>
    <row r="85" spans="1:14" ht="15.75" thickBot="1"/>
    <row r="86" spans="1:14" ht="19.5" thickBot="1">
      <c r="B86" s="16" t="s">
        <v>4</v>
      </c>
      <c r="C86" s="17">
        <v>1</v>
      </c>
      <c r="D86" s="18" t="s">
        <v>7</v>
      </c>
      <c r="E86" s="19" t="s">
        <v>179</v>
      </c>
      <c r="I86" s="47" t="s">
        <v>4</v>
      </c>
      <c r="J86" s="48" t="s">
        <v>4</v>
      </c>
      <c r="K86" s="49" t="s">
        <v>4</v>
      </c>
      <c r="L86" s="18">
        <v>3</v>
      </c>
      <c r="M86" s="18" t="s">
        <v>7</v>
      </c>
      <c r="N86" s="19" t="s">
        <v>13</v>
      </c>
    </row>
    <row r="87" spans="1:14" ht="18.75">
      <c r="B87" s="15" t="s">
        <v>3</v>
      </c>
      <c r="C87" s="38">
        <v>450</v>
      </c>
      <c r="D87" s="39"/>
      <c r="E87" s="40"/>
      <c r="I87" s="50" t="s">
        <v>3</v>
      </c>
      <c r="J87" s="51" t="s">
        <v>3</v>
      </c>
      <c r="K87" s="52" t="s">
        <v>3</v>
      </c>
      <c r="L87" s="53">
        <v>600</v>
      </c>
      <c r="M87" s="39"/>
      <c r="N87" s="40"/>
    </row>
    <row r="88" spans="1:14" ht="18.75">
      <c r="A88" s="179"/>
      <c r="B88" s="175" t="s">
        <v>6</v>
      </c>
      <c r="C88" s="176">
        <f>(C87/(E86+(C86*60)))*3.6</f>
        <v>15.428571428571429</v>
      </c>
      <c r="D88" s="177"/>
      <c r="E88" s="178"/>
      <c r="F88" s="179"/>
      <c r="G88" s="179"/>
      <c r="H88" s="179"/>
      <c r="I88" s="110" t="s">
        <v>6</v>
      </c>
      <c r="J88" s="111" t="s">
        <v>6</v>
      </c>
      <c r="K88" s="112" t="s">
        <v>6</v>
      </c>
      <c r="L88" s="180">
        <f>(L87/(N86+(L86*60)))*3.6</f>
        <v>10.046511627906977</v>
      </c>
      <c r="M88" s="177"/>
      <c r="N88" s="178"/>
    </row>
    <row r="89" spans="1:14" ht="19.5" thickBot="1">
      <c r="B89" s="14" t="s">
        <v>5</v>
      </c>
      <c r="C89" s="44">
        <f>C88/$H$1</f>
        <v>1.2342857142857142</v>
      </c>
      <c r="D89" s="45"/>
      <c r="E89" s="46"/>
      <c r="I89" s="54" t="s">
        <v>5</v>
      </c>
      <c r="J89" s="55" t="s">
        <v>5</v>
      </c>
      <c r="K89" s="56" t="s">
        <v>5</v>
      </c>
      <c r="L89" s="57">
        <f>L88/$H$1</f>
        <v>0.80372093023255819</v>
      </c>
      <c r="M89" s="45"/>
      <c r="N89" s="46"/>
    </row>
    <row r="90" spans="1:14" ht="15.75" thickBot="1"/>
    <row r="91" spans="1:14" ht="19.5" thickBot="1">
      <c r="B91" s="16" t="s">
        <v>4</v>
      </c>
      <c r="C91" s="17">
        <v>5</v>
      </c>
      <c r="D91" s="18" t="s">
        <v>7</v>
      </c>
      <c r="E91" s="19" t="s">
        <v>180</v>
      </c>
    </row>
    <row r="92" spans="1:14" ht="18.75">
      <c r="B92" s="15" t="s">
        <v>3</v>
      </c>
      <c r="C92" s="38">
        <v>750</v>
      </c>
      <c r="D92" s="39"/>
      <c r="E92" s="40"/>
    </row>
    <row r="93" spans="1:14" ht="18.75">
      <c r="A93" s="179"/>
      <c r="B93" s="175" t="s">
        <v>6</v>
      </c>
      <c r="C93" s="176">
        <f>(C92/(E91+(C91*60)))*3.6</f>
        <v>7.7142857142857144</v>
      </c>
      <c r="D93" s="177"/>
      <c r="E93" s="178"/>
      <c r="F93" s="179"/>
      <c r="G93" s="179"/>
      <c r="H93" s="179"/>
      <c r="I93" s="179"/>
      <c r="J93" s="179"/>
      <c r="K93" s="179"/>
      <c r="L93" s="179"/>
      <c r="M93" s="179"/>
      <c r="N93" s="179"/>
    </row>
    <row r="94" spans="1:14" ht="19.5" thickBot="1">
      <c r="B94" s="14" t="s">
        <v>5</v>
      </c>
      <c r="C94" s="44">
        <f>C93/$H$1</f>
        <v>0.6171428571428571</v>
      </c>
      <c r="D94" s="45"/>
      <c r="E94" s="46"/>
    </row>
  </sheetData>
  <mergeCells count="187">
    <mergeCell ref="AA77:AB77"/>
    <mergeCell ref="AC77:AD77"/>
    <mergeCell ref="I58:K58"/>
    <mergeCell ref="L58:N58"/>
    <mergeCell ref="C59:E59"/>
    <mergeCell ref="I59:K59"/>
    <mergeCell ref="L59:N59"/>
    <mergeCell ref="C60:E60"/>
    <mergeCell ref="C61:E61"/>
    <mergeCell ref="S66:V66"/>
    <mergeCell ref="W66:Z66"/>
    <mergeCell ref="AA66:AD66"/>
    <mergeCell ref="R68:R69"/>
    <mergeCell ref="S68:S69"/>
    <mergeCell ref="T68:T69"/>
    <mergeCell ref="U68:V68"/>
    <mergeCell ref="W68:AB68"/>
    <mergeCell ref="AC68:AD68"/>
    <mergeCell ref="W69:Y69"/>
    <mergeCell ref="AA69:AB69"/>
    <mergeCell ref="AC69:AD69"/>
    <mergeCell ref="AC70:AD71"/>
    <mergeCell ref="R72:R73"/>
    <mergeCell ref="S72:S73"/>
    <mergeCell ref="L53:N53"/>
    <mergeCell ref="C54:E54"/>
    <mergeCell ref="I54:K54"/>
    <mergeCell ref="L54:N54"/>
    <mergeCell ref="C39:E39"/>
    <mergeCell ref="I36:K36"/>
    <mergeCell ref="L36:N36"/>
    <mergeCell ref="I37:K37"/>
    <mergeCell ref="L37:N37"/>
    <mergeCell ref="C50:E50"/>
    <mergeCell ref="C51:E51"/>
    <mergeCell ref="C53:E53"/>
    <mergeCell ref="F53:H54"/>
    <mergeCell ref="I53:K53"/>
    <mergeCell ref="C46:E46"/>
    <mergeCell ref="I48:K48"/>
    <mergeCell ref="L48:N48"/>
    <mergeCell ref="C49:E49"/>
    <mergeCell ref="I49:K49"/>
    <mergeCell ref="L49:N49"/>
    <mergeCell ref="C45:E45"/>
    <mergeCell ref="I43:K43"/>
    <mergeCell ref="L43:N43"/>
    <mergeCell ref="C44:E44"/>
    <mergeCell ref="A31:A34"/>
    <mergeCell ref="C31:E31"/>
    <mergeCell ref="F31:H31"/>
    <mergeCell ref="I31:K31"/>
    <mergeCell ref="L31:N31"/>
    <mergeCell ref="O31:Q31"/>
    <mergeCell ref="C33:E33"/>
    <mergeCell ref="F33:H33"/>
    <mergeCell ref="I33:K33"/>
    <mergeCell ref="L33:N33"/>
    <mergeCell ref="O33:Q33"/>
    <mergeCell ref="C34:E34"/>
    <mergeCell ref="F34:H34"/>
    <mergeCell ref="I34:K34"/>
    <mergeCell ref="L34:N34"/>
    <mergeCell ref="O34:Q34"/>
    <mergeCell ref="I44:K44"/>
    <mergeCell ref="L44:N44"/>
    <mergeCell ref="C37:E37"/>
    <mergeCell ref="C38:E38"/>
    <mergeCell ref="O26:Q26"/>
    <mergeCell ref="C28:E28"/>
    <mergeCell ref="F28:H28"/>
    <mergeCell ref="I28:K28"/>
    <mergeCell ref="L28:N28"/>
    <mergeCell ref="O28:Q28"/>
    <mergeCell ref="O29:Q29"/>
    <mergeCell ref="A26:A29"/>
    <mergeCell ref="C26:E26"/>
    <mergeCell ref="F26:H26"/>
    <mergeCell ref="I26:K26"/>
    <mergeCell ref="L26:N26"/>
    <mergeCell ref="C29:E29"/>
    <mergeCell ref="F29:H29"/>
    <mergeCell ref="I29:K29"/>
    <mergeCell ref="L29:N29"/>
    <mergeCell ref="C20:E20"/>
    <mergeCell ref="C21:E21"/>
    <mergeCell ref="C22:E22"/>
    <mergeCell ref="O16:Q16"/>
    <mergeCell ref="C17:E17"/>
    <mergeCell ref="F17:H17"/>
    <mergeCell ref="I17:K17"/>
    <mergeCell ref="L17:N17"/>
    <mergeCell ref="O17:Q17"/>
    <mergeCell ref="A14:A17"/>
    <mergeCell ref="C14:E14"/>
    <mergeCell ref="F14:H14"/>
    <mergeCell ref="I14:K14"/>
    <mergeCell ref="L14:N14"/>
    <mergeCell ref="O12:Q12"/>
    <mergeCell ref="O14:Q14"/>
    <mergeCell ref="C16:E16"/>
    <mergeCell ref="F16:H16"/>
    <mergeCell ref="I16:K16"/>
    <mergeCell ref="L16:N16"/>
    <mergeCell ref="A9:A12"/>
    <mergeCell ref="C9:E9"/>
    <mergeCell ref="F9:H9"/>
    <mergeCell ref="I9:K9"/>
    <mergeCell ref="L9:N9"/>
    <mergeCell ref="C12:E12"/>
    <mergeCell ref="F12:H12"/>
    <mergeCell ref="I12:K12"/>
    <mergeCell ref="L12:N12"/>
    <mergeCell ref="O7:Q7"/>
    <mergeCell ref="O9:Q9"/>
    <mergeCell ref="C11:E11"/>
    <mergeCell ref="F11:H11"/>
    <mergeCell ref="I11:K11"/>
    <mergeCell ref="L11:N11"/>
    <mergeCell ref="O11:Q11"/>
    <mergeCell ref="A4:A7"/>
    <mergeCell ref="C4:E4"/>
    <mergeCell ref="F4:H4"/>
    <mergeCell ref="I4:K4"/>
    <mergeCell ref="L4:N4"/>
    <mergeCell ref="C7:E7"/>
    <mergeCell ref="F7:H7"/>
    <mergeCell ref="I7:K7"/>
    <mergeCell ref="L7:N7"/>
    <mergeCell ref="O4:Q4"/>
    <mergeCell ref="C6:E6"/>
    <mergeCell ref="F6:H6"/>
    <mergeCell ref="I6:K6"/>
    <mergeCell ref="L6:N6"/>
    <mergeCell ref="O6:Q6"/>
    <mergeCell ref="U72:U73"/>
    <mergeCell ref="V72:V73"/>
    <mergeCell ref="W72:W73"/>
    <mergeCell ref="X72:X73"/>
    <mergeCell ref="Y72:Y73"/>
    <mergeCell ref="Z72:Z73"/>
    <mergeCell ref="AA72:AB73"/>
    <mergeCell ref="AC72:AD73"/>
    <mergeCell ref="R70:R71"/>
    <mergeCell ref="S70:S71"/>
    <mergeCell ref="U70:U71"/>
    <mergeCell ref="V70:V71"/>
    <mergeCell ref="W70:W71"/>
    <mergeCell ref="X70:X71"/>
    <mergeCell ref="Y70:Y71"/>
    <mergeCell ref="Z70:Z71"/>
    <mergeCell ref="AA70:AB71"/>
    <mergeCell ref="AC74:AD75"/>
    <mergeCell ref="AA76:AB76"/>
    <mergeCell ref="AC76:AD76"/>
    <mergeCell ref="R74:R75"/>
    <mergeCell ref="S74:S75"/>
    <mergeCell ref="U74:U75"/>
    <mergeCell ref="V74:V75"/>
    <mergeCell ref="W74:W75"/>
    <mergeCell ref="X74:X75"/>
    <mergeCell ref="Y74:Y75"/>
    <mergeCell ref="Z74:Z75"/>
    <mergeCell ref="AA74:AB75"/>
    <mergeCell ref="I81:K81"/>
    <mergeCell ref="C82:E82"/>
    <mergeCell ref="I82:K82"/>
    <mergeCell ref="L82:N82"/>
    <mergeCell ref="C83:E83"/>
    <mergeCell ref="I83:K83"/>
    <mergeCell ref="L83:N83"/>
    <mergeCell ref="C84:E84"/>
    <mergeCell ref="I84:K84"/>
    <mergeCell ref="L84:N84"/>
    <mergeCell ref="C92:E92"/>
    <mergeCell ref="C93:E93"/>
    <mergeCell ref="C94:E94"/>
    <mergeCell ref="I86:K86"/>
    <mergeCell ref="C87:E87"/>
    <mergeCell ref="I87:K87"/>
    <mergeCell ref="L87:N87"/>
    <mergeCell ref="C88:E88"/>
    <mergeCell ref="I88:K88"/>
    <mergeCell ref="L88:N88"/>
    <mergeCell ref="C89:E89"/>
    <mergeCell ref="I89:K89"/>
    <mergeCell ref="L89:N89"/>
  </mergeCells>
  <pageMargins left="0.7" right="0.7" top="0.75" bottom="0.75" header="0.3" footer="0.3"/>
  <pageSetup paperSize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AD94"/>
  <sheetViews>
    <sheetView topLeftCell="A72" workbookViewId="0">
      <selection activeCell="F92" sqref="F92"/>
    </sheetView>
  </sheetViews>
  <sheetFormatPr baseColWidth="10" defaultRowHeight="15"/>
  <cols>
    <col min="3" max="3" width="4.7109375" customWidth="1"/>
    <col min="4" max="4" width="1.7109375" customWidth="1"/>
    <col min="5" max="6" width="4.7109375" customWidth="1"/>
    <col min="7" max="7" width="1.7109375" customWidth="1"/>
    <col min="8" max="9" width="4.7109375" customWidth="1"/>
    <col min="10" max="10" width="1.7109375" customWidth="1"/>
    <col min="11" max="12" width="4.7109375" customWidth="1"/>
    <col min="13" max="13" width="1.7109375" customWidth="1"/>
    <col min="14" max="15" width="4.7109375" customWidth="1"/>
    <col min="16" max="16" width="1.7109375" customWidth="1"/>
    <col min="17" max="17" width="4.7109375" customWidth="1"/>
    <col min="23" max="23" width="4.7109375" customWidth="1"/>
    <col min="24" max="24" width="1.7109375" customWidth="1"/>
    <col min="25" max="25" width="4.7109375" customWidth="1"/>
  </cols>
  <sheetData>
    <row r="1" spans="1:18">
      <c r="A1" t="s">
        <v>61</v>
      </c>
      <c r="B1" t="s">
        <v>62</v>
      </c>
      <c r="F1" t="s">
        <v>2</v>
      </c>
      <c r="G1" t="s">
        <v>7</v>
      </c>
      <c r="H1">
        <v>15</v>
      </c>
    </row>
    <row r="3" spans="1:18" ht="15.75" thickBot="1">
      <c r="A3" s="2">
        <v>41597</v>
      </c>
    </row>
    <row r="4" spans="1:18" ht="15.75" thickBot="1">
      <c r="A4" s="113">
        <v>0.85</v>
      </c>
      <c r="B4" s="3" t="s">
        <v>3</v>
      </c>
      <c r="C4" s="58">
        <v>100</v>
      </c>
      <c r="D4" s="59"/>
      <c r="E4" s="60"/>
      <c r="F4" s="58">
        <v>100</v>
      </c>
      <c r="G4" s="59"/>
      <c r="H4" s="60"/>
      <c r="I4" s="58">
        <v>100</v>
      </c>
      <c r="J4" s="59"/>
      <c r="K4" s="60"/>
      <c r="L4" s="58">
        <v>100</v>
      </c>
      <c r="M4" s="59"/>
      <c r="N4" s="60"/>
      <c r="O4" s="58">
        <v>100</v>
      </c>
      <c r="P4" s="59"/>
      <c r="Q4" s="60"/>
    </row>
    <row r="5" spans="1:18">
      <c r="A5" s="114"/>
      <c r="B5" s="4" t="s">
        <v>4</v>
      </c>
      <c r="C5" s="7">
        <v>0</v>
      </c>
      <c r="D5" s="8" t="s">
        <v>7</v>
      </c>
      <c r="E5" s="9" t="s">
        <v>29</v>
      </c>
      <c r="F5" s="7">
        <v>0</v>
      </c>
      <c r="G5" s="8" t="s">
        <v>7</v>
      </c>
      <c r="H5" s="9" t="s">
        <v>29</v>
      </c>
      <c r="I5" s="7">
        <v>0</v>
      </c>
      <c r="J5" s="8" t="s">
        <v>7</v>
      </c>
      <c r="K5" s="9" t="s">
        <v>11</v>
      </c>
      <c r="L5" s="7">
        <v>0</v>
      </c>
      <c r="M5" s="8" t="s">
        <v>7</v>
      </c>
      <c r="N5" s="9" t="s">
        <v>18</v>
      </c>
      <c r="O5" s="7">
        <v>0</v>
      </c>
      <c r="P5" s="8" t="s">
        <v>7</v>
      </c>
      <c r="Q5" s="9" t="s">
        <v>18</v>
      </c>
    </row>
    <row r="6" spans="1:18">
      <c r="A6" s="115"/>
      <c r="B6" s="6" t="s">
        <v>6</v>
      </c>
      <c r="C6" s="110">
        <f>(C4/(E5+(60*C5)))*3.6</f>
        <v>11.612903225806452</v>
      </c>
      <c r="D6" s="111"/>
      <c r="E6" s="112"/>
      <c r="F6" s="110">
        <f t="shared" ref="F6" si="0">(F4/(H5+(60*F5)))*3.6</f>
        <v>11.612903225806452</v>
      </c>
      <c r="G6" s="111"/>
      <c r="H6" s="112"/>
      <c r="I6" s="110">
        <f t="shared" ref="I6" si="1">(I4/(K5+(60*I5)))*3.6</f>
        <v>12.857142857142858</v>
      </c>
      <c r="J6" s="111"/>
      <c r="K6" s="112"/>
      <c r="L6" s="110">
        <f t="shared" ref="L6" si="2">(L4/(N5+(60*L5)))*3.6</f>
        <v>12.413793103448276</v>
      </c>
      <c r="M6" s="111"/>
      <c r="N6" s="112"/>
      <c r="O6" s="110">
        <f t="shared" ref="O6" si="3">(O4/(Q5+(60*O5)))*3.6</f>
        <v>12.413793103448276</v>
      </c>
      <c r="P6" s="111"/>
      <c r="Q6" s="112"/>
    </row>
    <row r="7" spans="1:18" ht="15.75" thickBot="1">
      <c r="A7" s="116"/>
      <c r="B7" s="5" t="s">
        <v>5</v>
      </c>
      <c r="C7" s="107">
        <f>C6/$H$1</f>
        <v>0.77419354838709675</v>
      </c>
      <c r="D7" s="108"/>
      <c r="E7" s="109"/>
      <c r="F7" s="107">
        <f t="shared" ref="F7" si="4">F6/$H$1</f>
        <v>0.77419354838709675</v>
      </c>
      <c r="G7" s="108"/>
      <c r="H7" s="109"/>
      <c r="I7" s="107">
        <f t="shared" ref="I7" si="5">I6/$H$1</f>
        <v>0.85714285714285721</v>
      </c>
      <c r="J7" s="108"/>
      <c r="K7" s="109"/>
      <c r="L7" s="107">
        <f t="shared" ref="L7" si="6">L6/$H$1</f>
        <v>0.82758620689655171</v>
      </c>
      <c r="M7" s="108"/>
      <c r="N7" s="109"/>
      <c r="O7" s="107">
        <f t="shared" ref="O7" si="7">O6/$H$1</f>
        <v>0.82758620689655171</v>
      </c>
      <c r="P7" s="108"/>
      <c r="Q7" s="109"/>
    </row>
    <row r="8" spans="1:18" ht="21.75" thickBot="1">
      <c r="A8" s="1"/>
    </row>
    <row r="9" spans="1:18" ht="15.75" customHeight="1" thickBot="1">
      <c r="A9" s="113">
        <v>1</v>
      </c>
      <c r="B9" s="3" t="s">
        <v>3</v>
      </c>
      <c r="C9" s="58">
        <v>100</v>
      </c>
      <c r="D9" s="59"/>
      <c r="E9" s="60"/>
      <c r="F9" s="58">
        <v>100</v>
      </c>
      <c r="G9" s="59"/>
      <c r="H9" s="60"/>
      <c r="I9" s="58">
        <v>100</v>
      </c>
      <c r="J9" s="59"/>
      <c r="K9" s="60"/>
      <c r="L9" s="58">
        <v>100</v>
      </c>
      <c r="M9" s="59"/>
      <c r="N9" s="60"/>
      <c r="O9" s="58">
        <v>100</v>
      </c>
      <c r="P9" s="59"/>
      <c r="Q9" s="60"/>
      <c r="R9" s="10"/>
    </row>
    <row r="10" spans="1:18" ht="15" customHeight="1">
      <c r="A10" s="114"/>
      <c r="B10" s="4" t="s">
        <v>4</v>
      </c>
      <c r="C10" s="7"/>
      <c r="D10" s="8" t="s">
        <v>7</v>
      </c>
      <c r="E10" s="9"/>
      <c r="F10" s="7"/>
      <c r="G10" s="8" t="s">
        <v>7</v>
      </c>
      <c r="H10" s="9"/>
      <c r="I10" s="7"/>
      <c r="J10" s="8" t="s">
        <v>7</v>
      </c>
      <c r="K10" s="9"/>
      <c r="L10" s="7"/>
      <c r="M10" s="8" t="s">
        <v>7</v>
      </c>
      <c r="N10" s="9"/>
      <c r="O10" s="7"/>
      <c r="P10" s="8" t="s">
        <v>7</v>
      </c>
      <c r="Q10" s="9"/>
    </row>
    <row r="11" spans="1:18" ht="15.75" customHeight="1">
      <c r="A11" s="115"/>
      <c r="B11" s="6" t="s">
        <v>6</v>
      </c>
      <c r="C11" s="110" t="e">
        <f>(C9/(E10+(60*C10)))*3.6</f>
        <v>#DIV/0!</v>
      </c>
      <c r="D11" s="111"/>
      <c r="E11" s="112"/>
      <c r="F11" s="110" t="e">
        <f t="shared" ref="F11" si="8">(F9/(H10+(60*F10)))*3.6</f>
        <v>#DIV/0!</v>
      </c>
      <c r="G11" s="111"/>
      <c r="H11" s="112"/>
      <c r="I11" s="110" t="e">
        <f t="shared" ref="I11" si="9">(I9/(K10+(60*I10)))*3.6</f>
        <v>#DIV/0!</v>
      </c>
      <c r="J11" s="111"/>
      <c r="K11" s="112"/>
      <c r="L11" s="110" t="e">
        <f t="shared" ref="L11" si="10">(L9/(N10+(60*L10)))*3.6</f>
        <v>#DIV/0!</v>
      </c>
      <c r="M11" s="111"/>
      <c r="N11" s="112"/>
      <c r="O11" s="110" t="e">
        <f t="shared" ref="O11" si="11">(O9/(Q10+(60*O10)))*3.6</f>
        <v>#DIV/0!</v>
      </c>
      <c r="P11" s="111"/>
      <c r="Q11" s="112"/>
    </row>
    <row r="12" spans="1:18" ht="15.75" customHeight="1" thickBot="1">
      <c r="A12" s="116"/>
      <c r="B12" s="5" t="s">
        <v>5</v>
      </c>
      <c r="C12" s="107" t="e">
        <f>C11/$H$1</f>
        <v>#DIV/0!</v>
      </c>
      <c r="D12" s="108"/>
      <c r="E12" s="109"/>
      <c r="F12" s="107" t="e">
        <f t="shared" ref="F12" si="12">F11/$H$1</f>
        <v>#DIV/0!</v>
      </c>
      <c r="G12" s="108"/>
      <c r="H12" s="109"/>
      <c r="I12" s="107" t="e">
        <f t="shared" ref="I12" si="13">I11/$H$1</f>
        <v>#DIV/0!</v>
      </c>
      <c r="J12" s="108"/>
      <c r="K12" s="109"/>
      <c r="L12" s="107" t="e">
        <f t="shared" ref="L12" si="14">L11/$H$1</f>
        <v>#DIV/0!</v>
      </c>
      <c r="M12" s="108"/>
      <c r="N12" s="109"/>
      <c r="O12" s="107" t="e">
        <f t="shared" ref="O12" si="15">O11/$H$1</f>
        <v>#DIV/0!</v>
      </c>
      <c r="P12" s="108"/>
      <c r="Q12" s="109"/>
    </row>
    <row r="13" spans="1:18" ht="21.75" thickBot="1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</row>
    <row r="14" spans="1:18" ht="15.75" thickBot="1">
      <c r="A14" s="113">
        <v>1.1499999999999999</v>
      </c>
      <c r="B14" s="3" t="s">
        <v>3</v>
      </c>
      <c r="C14" s="58">
        <v>100</v>
      </c>
      <c r="D14" s="59"/>
      <c r="E14" s="60"/>
      <c r="F14" s="58">
        <v>100</v>
      </c>
      <c r="G14" s="59"/>
      <c r="H14" s="60"/>
      <c r="I14" s="58">
        <v>100</v>
      </c>
      <c r="J14" s="59"/>
      <c r="K14" s="60"/>
      <c r="L14" s="58">
        <v>100</v>
      </c>
      <c r="M14" s="59"/>
      <c r="N14" s="60"/>
      <c r="O14" s="58">
        <v>100</v>
      </c>
      <c r="P14" s="59"/>
      <c r="Q14" s="60"/>
    </row>
    <row r="15" spans="1:18">
      <c r="A15" s="114"/>
      <c r="B15" s="4" t="s">
        <v>4</v>
      </c>
      <c r="C15" s="7"/>
      <c r="D15" s="8" t="s">
        <v>7</v>
      </c>
      <c r="E15" s="9"/>
      <c r="F15" s="7"/>
      <c r="G15" s="8" t="s">
        <v>7</v>
      </c>
      <c r="H15" s="9"/>
      <c r="I15" s="7"/>
      <c r="J15" s="8" t="s">
        <v>7</v>
      </c>
      <c r="K15" s="9"/>
      <c r="L15" s="7"/>
      <c r="M15" s="8" t="s">
        <v>7</v>
      </c>
      <c r="N15" s="9"/>
      <c r="O15" s="7"/>
      <c r="P15" s="8" t="s">
        <v>7</v>
      </c>
      <c r="Q15" s="9"/>
    </row>
    <row r="16" spans="1:18">
      <c r="A16" s="115"/>
      <c r="B16" s="6" t="s">
        <v>6</v>
      </c>
      <c r="C16" s="110" t="e">
        <f>(C14/(E15+(60*C15)))*3.6</f>
        <v>#DIV/0!</v>
      </c>
      <c r="D16" s="111"/>
      <c r="E16" s="112"/>
      <c r="F16" s="110" t="e">
        <f t="shared" ref="F16" si="16">(F14/(H15+(60*F15)))*3.6</f>
        <v>#DIV/0!</v>
      </c>
      <c r="G16" s="111"/>
      <c r="H16" s="112"/>
      <c r="I16" s="110" t="e">
        <f t="shared" ref="I16" si="17">(I14/(K15+(60*I15)))*3.6</f>
        <v>#DIV/0!</v>
      </c>
      <c r="J16" s="111"/>
      <c r="K16" s="112"/>
      <c r="L16" s="110" t="e">
        <f t="shared" ref="L16" si="18">(L14/(N15+(60*L15)))*3.6</f>
        <v>#DIV/0!</v>
      </c>
      <c r="M16" s="111"/>
      <c r="N16" s="112"/>
      <c r="O16" s="110" t="e">
        <f t="shared" ref="O16" si="19">(O14/(Q15+(60*O15)))*3.6</f>
        <v>#DIV/0!</v>
      </c>
      <c r="P16" s="111"/>
      <c r="Q16" s="112"/>
    </row>
    <row r="17" spans="1:17" ht="15.75" thickBot="1">
      <c r="A17" s="116"/>
      <c r="B17" s="5" t="s">
        <v>5</v>
      </c>
      <c r="C17" s="107" t="e">
        <f>C16/$H$1</f>
        <v>#DIV/0!</v>
      </c>
      <c r="D17" s="108"/>
      <c r="E17" s="109"/>
      <c r="F17" s="107" t="e">
        <f t="shared" ref="F17" si="20">F16/$H$1</f>
        <v>#DIV/0!</v>
      </c>
      <c r="G17" s="108"/>
      <c r="H17" s="109"/>
      <c r="I17" s="107" t="e">
        <f t="shared" ref="I17" si="21">I16/$H$1</f>
        <v>#DIV/0!</v>
      </c>
      <c r="J17" s="108"/>
      <c r="K17" s="109"/>
      <c r="L17" s="107" t="e">
        <f t="shared" ref="L17" si="22">L16/$H$1</f>
        <v>#DIV/0!</v>
      </c>
      <c r="M17" s="108"/>
      <c r="N17" s="109"/>
      <c r="O17" s="107" t="e">
        <f t="shared" ref="O17" si="23">O16/$H$1</f>
        <v>#DIV/0!</v>
      </c>
      <c r="P17" s="108"/>
      <c r="Q17" s="109"/>
    </row>
    <row r="18" spans="1:17" ht="21.75" thickBot="1">
      <c r="A18" s="1"/>
    </row>
    <row r="19" spans="1:17" ht="19.5" thickBot="1">
      <c r="B19" s="16" t="s">
        <v>4</v>
      </c>
      <c r="C19" s="17">
        <v>6</v>
      </c>
      <c r="D19" s="18" t="s">
        <v>7</v>
      </c>
      <c r="E19" s="19" t="s">
        <v>9</v>
      </c>
    </row>
    <row r="20" spans="1:17" ht="18.75">
      <c r="B20" s="15" t="s">
        <v>3</v>
      </c>
      <c r="C20" s="38">
        <v>1140</v>
      </c>
      <c r="D20" s="39"/>
      <c r="E20" s="40"/>
    </row>
    <row r="21" spans="1:17" ht="18.75">
      <c r="B21" s="13" t="s">
        <v>6</v>
      </c>
      <c r="C21" s="41">
        <f>(C20/(E19+(C19*60)))*3.6</f>
        <v>11.4</v>
      </c>
      <c r="D21" s="42"/>
      <c r="E21" s="43"/>
    </row>
    <row r="22" spans="1:17" ht="19.5" thickBot="1">
      <c r="B22" s="14" t="s">
        <v>5</v>
      </c>
      <c r="C22" s="44">
        <f>C21/H1</f>
        <v>0.76</v>
      </c>
      <c r="D22" s="45"/>
      <c r="E22" s="46"/>
    </row>
    <row r="25" spans="1:17" ht="15.75" thickBot="1">
      <c r="A25" s="2">
        <v>41604</v>
      </c>
      <c r="B25" t="s">
        <v>76</v>
      </c>
    </row>
    <row r="26" spans="1:17" ht="15.75" thickBot="1">
      <c r="A26" s="113">
        <v>0.85</v>
      </c>
      <c r="B26" s="3" t="s">
        <v>3</v>
      </c>
      <c r="C26" s="58">
        <v>100</v>
      </c>
      <c r="D26" s="59"/>
      <c r="E26" s="60"/>
      <c r="F26" s="58">
        <v>100</v>
      </c>
      <c r="G26" s="59"/>
      <c r="H26" s="60"/>
      <c r="I26" s="58">
        <v>100</v>
      </c>
      <c r="J26" s="59"/>
      <c r="K26" s="60"/>
      <c r="L26" s="58">
        <v>100</v>
      </c>
      <c r="M26" s="59"/>
      <c r="N26" s="60"/>
      <c r="O26" s="58">
        <v>100</v>
      </c>
      <c r="P26" s="59"/>
      <c r="Q26" s="60"/>
    </row>
    <row r="27" spans="1:17">
      <c r="A27" s="114"/>
      <c r="B27" s="4" t="s">
        <v>4</v>
      </c>
      <c r="C27" s="7">
        <v>0</v>
      </c>
      <c r="D27" s="8" t="s">
        <v>7</v>
      </c>
      <c r="E27" s="9"/>
      <c r="F27" s="7">
        <v>0</v>
      </c>
      <c r="G27" s="8" t="s">
        <v>7</v>
      </c>
      <c r="H27" s="9"/>
      <c r="I27" s="7">
        <v>0</v>
      </c>
      <c r="J27" s="8" t="s">
        <v>7</v>
      </c>
      <c r="K27" s="9"/>
      <c r="L27" s="7">
        <v>0</v>
      </c>
      <c r="M27" s="8" t="s">
        <v>7</v>
      </c>
      <c r="N27" s="9"/>
      <c r="O27" s="7">
        <v>0</v>
      </c>
      <c r="P27" s="8" t="s">
        <v>7</v>
      </c>
      <c r="Q27" s="9"/>
    </row>
    <row r="28" spans="1:17">
      <c r="A28" s="115"/>
      <c r="B28" s="6" t="s">
        <v>6</v>
      </c>
      <c r="C28" s="110" t="e">
        <f>(C26/(E27+(60*C27)))*3.6</f>
        <v>#DIV/0!</v>
      </c>
      <c r="D28" s="111"/>
      <c r="E28" s="112"/>
      <c r="F28" s="110" t="e">
        <f t="shared" ref="F28" si="24">(F26/(H27+(60*F27)))*3.6</f>
        <v>#DIV/0!</v>
      </c>
      <c r="G28" s="111"/>
      <c r="H28" s="112"/>
      <c r="I28" s="110" t="e">
        <f t="shared" ref="I28" si="25">(I26/(K27+(60*I27)))*3.6</f>
        <v>#DIV/0!</v>
      </c>
      <c r="J28" s="111"/>
      <c r="K28" s="112"/>
      <c r="L28" s="110" t="e">
        <f t="shared" ref="L28" si="26">(L26/(N27+(60*L27)))*3.6</f>
        <v>#DIV/0!</v>
      </c>
      <c r="M28" s="111"/>
      <c r="N28" s="112"/>
      <c r="O28" s="110" t="e">
        <f t="shared" ref="O28" si="27">(O26/(Q27+(60*O27)))*3.6</f>
        <v>#DIV/0!</v>
      </c>
      <c r="P28" s="111"/>
      <c r="Q28" s="112"/>
    </row>
    <row r="29" spans="1:17" ht="15.75" thickBot="1">
      <c r="A29" s="116"/>
      <c r="B29" s="5" t="s">
        <v>5</v>
      </c>
      <c r="C29" s="107" t="e">
        <f>C28/$H$1</f>
        <v>#DIV/0!</v>
      </c>
      <c r="D29" s="108"/>
      <c r="E29" s="109"/>
      <c r="F29" s="107" t="e">
        <f t="shared" ref="F29" si="28">F28/$H$1</f>
        <v>#DIV/0!</v>
      </c>
      <c r="G29" s="108"/>
      <c r="H29" s="109"/>
      <c r="I29" s="107" t="e">
        <f t="shared" ref="I29" si="29">I28/$H$1</f>
        <v>#DIV/0!</v>
      </c>
      <c r="J29" s="108"/>
      <c r="K29" s="109"/>
      <c r="L29" s="107" t="e">
        <f t="shared" ref="L29" si="30">L28/$H$1</f>
        <v>#DIV/0!</v>
      </c>
      <c r="M29" s="108"/>
      <c r="N29" s="109"/>
      <c r="O29" s="107" t="e">
        <f t="shared" ref="O29" si="31">O28/$H$1</f>
        <v>#DIV/0!</v>
      </c>
      <c r="P29" s="108"/>
      <c r="Q29" s="109"/>
    </row>
    <row r="30" spans="1:17" ht="15.75" thickBot="1"/>
    <row r="31" spans="1:17" ht="15.75" thickBot="1">
      <c r="A31" s="113"/>
      <c r="B31" s="3" t="s">
        <v>3</v>
      </c>
      <c r="C31" s="58">
        <v>100</v>
      </c>
      <c r="D31" s="59"/>
      <c r="E31" s="60"/>
      <c r="F31" s="58">
        <v>100</v>
      </c>
      <c r="G31" s="59"/>
      <c r="H31" s="60"/>
      <c r="I31" s="58">
        <v>100</v>
      </c>
      <c r="J31" s="59"/>
      <c r="K31" s="60"/>
      <c r="L31" s="58">
        <v>100</v>
      </c>
      <c r="M31" s="59"/>
      <c r="N31" s="60"/>
      <c r="O31" s="58">
        <v>100</v>
      </c>
      <c r="P31" s="59"/>
      <c r="Q31" s="60"/>
    </row>
    <row r="32" spans="1:17">
      <c r="A32" s="114"/>
      <c r="B32" s="4" t="s">
        <v>4</v>
      </c>
      <c r="C32" s="7">
        <v>0</v>
      </c>
      <c r="D32" s="8" t="s">
        <v>7</v>
      </c>
      <c r="E32" s="9"/>
      <c r="F32" s="7">
        <v>0</v>
      </c>
      <c r="G32" s="8" t="s">
        <v>7</v>
      </c>
      <c r="H32" s="9"/>
      <c r="I32" s="7">
        <v>0</v>
      </c>
      <c r="J32" s="8" t="s">
        <v>7</v>
      </c>
      <c r="K32" s="9"/>
      <c r="L32" s="7">
        <v>0</v>
      </c>
      <c r="M32" s="8" t="s">
        <v>7</v>
      </c>
      <c r="N32" s="9"/>
      <c r="O32" s="7">
        <v>0</v>
      </c>
      <c r="P32" s="8" t="s">
        <v>7</v>
      </c>
      <c r="Q32" s="9"/>
    </row>
    <row r="33" spans="1:17">
      <c r="A33" s="115"/>
      <c r="B33" s="6" t="s">
        <v>6</v>
      </c>
      <c r="C33" s="110" t="e">
        <f>(C31/(E32+(60*C32)))*3.6</f>
        <v>#DIV/0!</v>
      </c>
      <c r="D33" s="111"/>
      <c r="E33" s="112"/>
      <c r="F33" s="110" t="e">
        <f t="shared" ref="F33" si="32">(F31/(H32+(60*F32)))*3.6</f>
        <v>#DIV/0!</v>
      </c>
      <c r="G33" s="111"/>
      <c r="H33" s="112"/>
      <c r="I33" s="110" t="e">
        <f t="shared" ref="I33" si="33">(I31/(K32+(60*I32)))*3.6</f>
        <v>#DIV/0!</v>
      </c>
      <c r="J33" s="111"/>
      <c r="K33" s="112"/>
      <c r="L33" s="110" t="e">
        <f t="shared" ref="L33" si="34">(L31/(N32+(60*L32)))*3.6</f>
        <v>#DIV/0!</v>
      </c>
      <c r="M33" s="111"/>
      <c r="N33" s="112"/>
      <c r="O33" s="110" t="e">
        <f t="shared" ref="O33" si="35">(O31/(Q32+(60*O32)))*3.6</f>
        <v>#DIV/0!</v>
      </c>
      <c r="P33" s="111"/>
      <c r="Q33" s="112"/>
    </row>
    <row r="34" spans="1:17" ht="15.75" thickBot="1">
      <c r="A34" s="116"/>
      <c r="B34" s="5" t="s">
        <v>5</v>
      </c>
      <c r="C34" s="107" t="e">
        <f>C33/$H$1</f>
        <v>#DIV/0!</v>
      </c>
      <c r="D34" s="108"/>
      <c r="E34" s="109"/>
      <c r="F34" s="107" t="e">
        <f t="shared" ref="F34" si="36">F33/$H$1</f>
        <v>#DIV/0!</v>
      </c>
      <c r="G34" s="108"/>
      <c r="H34" s="109"/>
      <c r="I34" s="107" t="e">
        <f t="shared" ref="I34" si="37">I33/$H$1</f>
        <v>#DIV/0!</v>
      </c>
      <c r="J34" s="108"/>
      <c r="K34" s="109"/>
      <c r="L34" s="107" t="e">
        <f t="shared" ref="L34" si="38">L33/$H$1</f>
        <v>#DIV/0!</v>
      </c>
      <c r="M34" s="108"/>
      <c r="N34" s="109"/>
      <c r="O34" s="107" t="e">
        <f t="shared" ref="O34" si="39">O33/$H$1</f>
        <v>#DIV/0!</v>
      </c>
      <c r="P34" s="108"/>
      <c r="Q34" s="109"/>
    </row>
    <row r="35" spans="1:17" ht="15.75" thickBot="1"/>
    <row r="36" spans="1:17" ht="19.5" thickBot="1">
      <c r="B36" s="16" t="s">
        <v>4</v>
      </c>
      <c r="C36" s="17">
        <v>6</v>
      </c>
      <c r="D36" s="18" t="s">
        <v>7</v>
      </c>
      <c r="E36" s="19" t="s">
        <v>9</v>
      </c>
      <c r="I36" s="128" t="s">
        <v>70</v>
      </c>
      <c r="J36" s="129"/>
      <c r="K36" s="129"/>
      <c r="L36" s="51"/>
      <c r="M36" s="51"/>
      <c r="N36" s="52"/>
    </row>
    <row r="37" spans="1:17" ht="19.5" thickBot="1">
      <c r="B37" s="15" t="s">
        <v>3</v>
      </c>
      <c r="C37" s="38"/>
      <c r="D37" s="39"/>
      <c r="E37" s="40"/>
      <c r="I37" s="117" t="s">
        <v>71</v>
      </c>
      <c r="J37" s="118"/>
      <c r="K37" s="118"/>
      <c r="L37" s="55">
        <f>ABS(C38-L36)</f>
        <v>0</v>
      </c>
      <c r="M37" s="55"/>
      <c r="N37" s="56"/>
    </row>
    <row r="38" spans="1:17" ht="18.75">
      <c r="B38" s="13" t="s">
        <v>6</v>
      </c>
      <c r="C38" s="41">
        <f>(C37/(E36+(C36*60)))*3.6</f>
        <v>0</v>
      </c>
      <c r="D38" s="42"/>
      <c r="E38" s="43"/>
    </row>
    <row r="39" spans="1:17" ht="19.5" thickBot="1">
      <c r="B39" s="14" t="s">
        <v>5</v>
      </c>
      <c r="C39" s="44">
        <f>C38/$H$1</f>
        <v>0</v>
      </c>
      <c r="D39" s="45"/>
      <c r="E39" s="46"/>
    </row>
    <row r="42" spans="1:17" ht="15.75" thickBot="1">
      <c r="A42" s="2">
        <v>41611</v>
      </c>
    </row>
    <row r="43" spans="1:17" ht="19.5" thickBot="1">
      <c r="B43" s="16" t="s">
        <v>4</v>
      </c>
      <c r="C43" s="17">
        <v>6</v>
      </c>
      <c r="D43" s="18" t="s">
        <v>7</v>
      </c>
      <c r="E43" s="19" t="s">
        <v>9</v>
      </c>
      <c r="I43" s="128" t="s">
        <v>70</v>
      </c>
      <c r="J43" s="129"/>
      <c r="K43" s="129"/>
      <c r="L43" s="51">
        <v>12</v>
      </c>
      <c r="M43" s="51"/>
      <c r="N43" s="52"/>
    </row>
    <row r="44" spans="1:17" ht="19.5" thickBot="1">
      <c r="B44" s="15" t="s">
        <v>3</v>
      </c>
      <c r="C44" s="38">
        <v>1200</v>
      </c>
      <c r="D44" s="39"/>
      <c r="E44" s="40"/>
      <c r="I44" s="117" t="s">
        <v>71</v>
      </c>
      <c r="J44" s="118"/>
      <c r="K44" s="118"/>
      <c r="L44" s="55">
        <f>ABS(C45-L43)</f>
        <v>0</v>
      </c>
      <c r="M44" s="55"/>
      <c r="N44" s="56"/>
    </row>
    <row r="45" spans="1:17" ht="18.75">
      <c r="B45" s="13" t="s">
        <v>6</v>
      </c>
      <c r="C45" s="41">
        <f>(C44/(E43+(C43*60)))*3.6</f>
        <v>12</v>
      </c>
      <c r="D45" s="42"/>
      <c r="E45" s="43"/>
    </row>
    <row r="46" spans="1:17" ht="19.5" thickBot="1">
      <c r="B46" s="14" t="s">
        <v>5</v>
      </c>
      <c r="C46" s="44">
        <f>C45/$H$1</f>
        <v>0.8</v>
      </c>
      <c r="D46" s="45"/>
      <c r="E46" s="46"/>
    </row>
    <row r="47" spans="1:17" ht="15.75" thickBot="1"/>
    <row r="48" spans="1:17" ht="19.5" thickBot="1">
      <c r="B48" s="16" t="s">
        <v>4</v>
      </c>
      <c r="C48" s="17">
        <v>2</v>
      </c>
      <c r="D48" s="18" t="s">
        <v>7</v>
      </c>
      <c r="E48" s="19" t="s">
        <v>9</v>
      </c>
      <c r="I48" s="128" t="s">
        <v>70</v>
      </c>
      <c r="J48" s="129"/>
      <c r="K48" s="129"/>
      <c r="L48" s="51">
        <v>15.5</v>
      </c>
      <c r="M48" s="51"/>
      <c r="N48" s="52"/>
    </row>
    <row r="49" spans="1:14" ht="19.5" thickBot="1">
      <c r="B49" s="15" t="s">
        <v>3</v>
      </c>
      <c r="C49" s="38">
        <v>560</v>
      </c>
      <c r="D49" s="39"/>
      <c r="E49" s="40"/>
      <c r="I49" s="117" t="s">
        <v>71</v>
      </c>
      <c r="J49" s="118"/>
      <c r="K49" s="118"/>
      <c r="L49" s="55">
        <f>ABS(C50-L48)</f>
        <v>1.3000000000000007</v>
      </c>
      <c r="M49" s="55"/>
      <c r="N49" s="56"/>
    </row>
    <row r="50" spans="1:14" ht="18.75">
      <c r="B50" s="13" t="s">
        <v>6</v>
      </c>
      <c r="C50" s="41">
        <f>(C49/(E48+(C48*60)))*3.6</f>
        <v>16.8</v>
      </c>
      <c r="D50" s="42"/>
      <c r="E50" s="43"/>
    </row>
    <row r="51" spans="1:14" ht="19.5" thickBot="1">
      <c r="B51" s="14" t="s">
        <v>5</v>
      </c>
      <c r="C51" s="44">
        <f>C50/$H$1</f>
        <v>1.1200000000000001</v>
      </c>
      <c r="D51" s="45"/>
      <c r="E51" s="46"/>
    </row>
    <row r="52" spans="1:14" ht="15.75" thickBot="1"/>
    <row r="53" spans="1:14" ht="30">
      <c r="B53" s="21" t="s">
        <v>87</v>
      </c>
      <c r="C53" s="130">
        <f>(C46+C51)/2</f>
        <v>0.96000000000000008</v>
      </c>
      <c r="D53" s="130"/>
      <c r="E53" s="131"/>
      <c r="F53" s="132"/>
      <c r="G53" s="51"/>
      <c r="H53" s="133"/>
      <c r="I53" s="136" t="s">
        <v>89</v>
      </c>
      <c r="J53" s="137"/>
      <c r="K53" s="137"/>
      <c r="L53" s="119">
        <f>(L44+L49)/2</f>
        <v>0.65000000000000036</v>
      </c>
      <c r="M53" s="119"/>
      <c r="N53" s="120"/>
    </row>
    <row r="54" spans="1:14" ht="16.5" thickBot="1">
      <c r="B54" s="22" t="s">
        <v>88</v>
      </c>
      <c r="C54" s="121">
        <v>7</v>
      </c>
      <c r="D54" s="122"/>
      <c r="E54" s="123"/>
      <c r="F54" s="134"/>
      <c r="G54" s="125"/>
      <c r="H54" s="135"/>
      <c r="I54" s="124" t="s">
        <v>88</v>
      </c>
      <c r="J54" s="125"/>
      <c r="K54" s="125"/>
      <c r="L54" s="126">
        <v>5</v>
      </c>
      <c r="M54" s="126"/>
      <c r="N54" s="127"/>
    </row>
    <row r="57" spans="1:14" ht="15.75" thickBot="1">
      <c r="A57" s="2">
        <v>41613</v>
      </c>
    </row>
    <row r="58" spans="1:14" ht="19.5" thickBot="1">
      <c r="B58" s="16" t="s">
        <v>4</v>
      </c>
      <c r="C58" s="17">
        <v>2</v>
      </c>
      <c r="D58" s="18" t="s">
        <v>7</v>
      </c>
      <c r="E58" s="19" t="s">
        <v>9</v>
      </c>
      <c r="I58" s="128" t="s">
        <v>70</v>
      </c>
      <c r="J58" s="129"/>
      <c r="K58" s="129"/>
      <c r="L58" s="51">
        <v>15.5</v>
      </c>
      <c r="M58" s="51"/>
      <c r="N58" s="52"/>
    </row>
    <row r="59" spans="1:14" ht="19.5" thickBot="1">
      <c r="B59" s="15" t="s">
        <v>3</v>
      </c>
      <c r="C59" s="38">
        <v>580</v>
      </c>
      <c r="D59" s="39"/>
      <c r="E59" s="40"/>
      <c r="I59" s="117" t="s">
        <v>71</v>
      </c>
      <c r="J59" s="118"/>
      <c r="K59" s="118"/>
      <c r="L59" s="55">
        <f>ABS(C60-L58)</f>
        <v>1.8999999999999986</v>
      </c>
      <c r="M59" s="55"/>
      <c r="N59" s="56"/>
    </row>
    <row r="60" spans="1:14" ht="18.75">
      <c r="B60" s="13" t="s">
        <v>6</v>
      </c>
      <c r="C60" s="41">
        <f>(C59/(E58+(C58*60)))*3.6</f>
        <v>17.399999999999999</v>
      </c>
      <c r="D60" s="42"/>
      <c r="E60" s="43"/>
    </row>
    <row r="61" spans="1:14" ht="19.5" thickBot="1">
      <c r="B61" s="14" t="s">
        <v>5</v>
      </c>
      <c r="C61" s="44">
        <f>C60/$H$1</f>
        <v>1.1599999999999999</v>
      </c>
      <c r="D61" s="45"/>
      <c r="E61" s="46"/>
    </row>
    <row r="65" spans="1:30" ht="15.75" thickBot="1">
      <c r="A65" s="2">
        <v>41618</v>
      </c>
    </row>
    <row r="66" spans="1:30" ht="15.75" thickBot="1">
      <c r="R66" s="25" t="s">
        <v>95</v>
      </c>
      <c r="S66" s="139"/>
      <c r="T66" s="140"/>
      <c r="U66" s="140"/>
      <c r="V66" s="141"/>
      <c r="W66" s="140" t="s">
        <v>96</v>
      </c>
      <c r="X66" s="140"/>
      <c r="Y66" s="140"/>
      <c r="Z66" s="139"/>
      <c r="AA66" s="142"/>
      <c r="AB66" s="140"/>
      <c r="AC66" s="140"/>
      <c r="AD66" s="141"/>
    </row>
    <row r="67" spans="1:30" ht="15.75" thickBot="1">
      <c r="S67" s="26"/>
      <c r="T67" s="26"/>
      <c r="U67" s="27"/>
      <c r="Z67" s="26"/>
      <c r="AA67" s="26"/>
      <c r="AB67" s="26"/>
    </row>
    <row r="68" spans="1:30" ht="15.75">
      <c r="R68" s="143" t="s">
        <v>97</v>
      </c>
      <c r="S68" s="145" t="s">
        <v>98</v>
      </c>
      <c r="T68" s="143" t="s">
        <v>99</v>
      </c>
      <c r="U68" s="147" t="s">
        <v>70</v>
      </c>
      <c r="V68" s="148"/>
      <c r="W68" s="149"/>
      <c r="X68" s="150"/>
      <c r="Y68" s="150"/>
      <c r="Z68" s="150"/>
      <c r="AA68" s="150"/>
      <c r="AB68" s="151"/>
      <c r="AC68" s="152" t="s">
        <v>100</v>
      </c>
      <c r="AD68" s="153"/>
    </row>
    <row r="69" spans="1:30" ht="15.75" customHeight="1" thickBot="1">
      <c r="R69" s="144"/>
      <c r="S69" s="146"/>
      <c r="T69" s="144"/>
      <c r="U69" s="28" t="s">
        <v>5</v>
      </c>
      <c r="V69" s="29" t="s">
        <v>6</v>
      </c>
      <c r="W69" s="154" t="s">
        <v>4</v>
      </c>
      <c r="X69" s="155"/>
      <c r="Y69" s="156"/>
      <c r="Z69" s="30" t="s">
        <v>6</v>
      </c>
      <c r="AA69" s="157" t="s">
        <v>5</v>
      </c>
      <c r="AB69" s="158"/>
      <c r="AC69" s="159" t="s">
        <v>101</v>
      </c>
      <c r="AD69" s="160"/>
    </row>
    <row r="70" spans="1:30">
      <c r="R70" s="98">
        <v>1</v>
      </c>
      <c r="S70" s="99">
        <v>1200</v>
      </c>
      <c r="T70" s="31" t="s">
        <v>102</v>
      </c>
      <c r="U70" s="73">
        <f>(V70/$H$1)</f>
        <v>0.8</v>
      </c>
      <c r="V70" s="101">
        <v>12</v>
      </c>
      <c r="W70" s="102">
        <v>6</v>
      </c>
      <c r="X70" s="103" t="s">
        <v>7</v>
      </c>
      <c r="Y70" s="104" t="s">
        <v>134</v>
      </c>
      <c r="Z70" s="95">
        <f>(S70/((W70*60)+Y70))*3.6</f>
        <v>11.520000000000001</v>
      </c>
      <c r="AA70" s="105">
        <f>(Z70/$H$1)*100</f>
        <v>76.800000000000011</v>
      </c>
      <c r="AB70" s="106"/>
      <c r="AC70" s="161">
        <f>ABS(Z70-V70)</f>
        <v>0.47999999999999865</v>
      </c>
      <c r="AD70" s="162"/>
    </row>
    <row r="71" spans="1:30">
      <c r="R71" s="69"/>
      <c r="S71" s="100"/>
      <c r="T71" s="32" t="s">
        <v>129</v>
      </c>
      <c r="U71" s="74"/>
      <c r="V71" s="75"/>
      <c r="W71" s="77"/>
      <c r="X71" s="79"/>
      <c r="Y71" s="81"/>
      <c r="Z71" s="95"/>
      <c r="AA71" s="96"/>
      <c r="AB71" s="97"/>
      <c r="AC71" s="61"/>
      <c r="AD71" s="62"/>
    </row>
    <row r="72" spans="1:30" ht="15" customHeight="1">
      <c r="R72" s="69">
        <v>2</v>
      </c>
      <c r="S72" s="71">
        <v>500</v>
      </c>
      <c r="T72" s="32" t="s">
        <v>130</v>
      </c>
      <c r="U72" s="73">
        <f t="shared" ref="U72" si="40">(V72/$H$1)</f>
        <v>1</v>
      </c>
      <c r="V72" s="75">
        <v>15</v>
      </c>
      <c r="W72" s="89">
        <v>2</v>
      </c>
      <c r="X72" s="91" t="s">
        <v>7</v>
      </c>
      <c r="Y72" s="93" t="s">
        <v>134</v>
      </c>
      <c r="Z72" s="95">
        <f>(S72/((W72*60)+Y72))*3.6</f>
        <v>13.333333333333334</v>
      </c>
      <c r="AA72" s="85">
        <f t="shared" ref="AA72" si="41">(Z72/$H$1)*100</f>
        <v>88.8888888888889</v>
      </c>
      <c r="AB72" s="86"/>
      <c r="AC72" s="61">
        <f>ABS(Z72-V72)</f>
        <v>1.6666666666666661</v>
      </c>
      <c r="AD72" s="62"/>
    </row>
    <row r="73" spans="1:30" ht="15" customHeight="1">
      <c r="R73" s="69"/>
      <c r="S73" s="100"/>
      <c r="T73" s="32" t="s">
        <v>131</v>
      </c>
      <c r="U73" s="74"/>
      <c r="V73" s="75"/>
      <c r="W73" s="90"/>
      <c r="X73" s="92"/>
      <c r="Y73" s="94"/>
      <c r="Z73" s="95"/>
      <c r="AA73" s="96"/>
      <c r="AB73" s="97"/>
      <c r="AC73" s="61"/>
      <c r="AD73" s="62"/>
    </row>
    <row r="74" spans="1:30" ht="15" customHeight="1">
      <c r="R74" s="69">
        <v>3</v>
      </c>
      <c r="S74" s="71">
        <v>900</v>
      </c>
      <c r="T74" s="32" t="s">
        <v>132</v>
      </c>
      <c r="U74" s="73">
        <f t="shared" ref="U74" si="42">(V74/$H$1)</f>
        <v>0.9</v>
      </c>
      <c r="V74" s="75">
        <v>13.5</v>
      </c>
      <c r="W74" s="77">
        <v>3</v>
      </c>
      <c r="X74" s="79" t="s">
        <v>7</v>
      </c>
      <c r="Y74" s="81" t="s">
        <v>135</v>
      </c>
      <c r="Z74" s="83">
        <f>(S74/((W74*60)+Y74))*3.6</f>
        <v>13.728813559322035</v>
      </c>
      <c r="AA74" s="85">
        <f t="shared" ref="AA74" si="43">(Z74/$H$1)*100</f>
        <v>91.525423728813564</v>
      </c>
      <c r="AB74" s="86"/>
      <c r="AC74" s="61">
        <f>ABS(Z74-V74)</f>
        <v>0.22881355932203462</v>
      </c>
      <c r="AD74" s="62"/>
    </row>
    <row r="75" spans="1:30" ht="15.75" customHeight="1" thickBot="1">
      <c r="R75" s="70"/>
      <c r="S75" s="72"/>
      <c r="T75" s="33" t="s">
        <v>133</v>
      </c>
      <c r="U75" s="74"/>
      <c r="V75" s="76"/>
      <c r="W75" s="78"/>
      <c r="X75" s="80"/>
      <c r="Y75" s="82"/>
      <c r="Z75" s="84"/>
      <c r="AA75" s="87"/>
      <c r="AB75" s="88"/>
      <c r="AC75" s="63"/>
      <c r="AD75" s="64"/>
    </row>
    <row r="76" spans="1:30" ht="26.25">
      <c r="Z76" s="34" t="s">
        <v>103</v>
      </c>
      <c r="AA76" s="65">
        <f>AVERAGE(AA70:AA75)</f>
        <v>85.738104205900825</v>
      </c>
      <c r="AB76" s="66"/>
      <c r="AC76" s="67">
        <f>AVERAGE(AC70:AC75)</f>
        <v>0.79182674199623315</v>
      </c>
      <c r="AD76" s="68"/>
    </row>
    <row r="77" spans="1:30">
      <c r="Z77" s="35" t="s">
        <v>105</v>
      </c>
      <c r="AA77" s="138">
        <v>4</v>
      </c>
      <c r="AB77" s="138"/>
      <c r="AC77" s="138">
        <v>3</v>
      </c>
      <c r="AD77" s="138"/>
    </row>
    <row r="80" spans="1:30" ht="15.75" thickBot="1">
      <c r="A80" s="2">
        <v>41646</v>
      </c>
    </row>
    <row r="81" spans="1:14" ht="19.5" thickBot="1">
      <c r="B81" s="16" t="s">
        <v>4</v>
      </c>
      <c r="C81" s="17">
        <v>3</v>
      </c>
      <c r="D81" s="18" t="s">
        <v>7</v>
      </c>
      <c r="E81" s="19" t="s">
        <v>175</v>
      </c>
      <c r="I81" s="58" t="s">
        <v>4</v>
      </c>
      <c r="J81" s="59" t="s">
        <v>4</v>
      </c>
      <c r="K81" s="60" t="s">
        <v>4</v>
      </c>
      <c r="L81" s="18">
        <v>2</v>
      </c>
      <c r="M81" s="18" t="s">
        <v>7</v>
      </c>
      <c r="N81" s="19" t="s">
        <v>45</v>
      </c>
    </row>
    <row r="82" spans="1:14" ht="18.75">
      <c r="B82" s="15" t="s">
        <v>3</v>
      </c>
      <c r="C82" s="38">
        <v>750</v>
      </c>
      <c r="D82" s="39"/>
      <c r="E82" s="40"/>
      <c r="I82" s="38" t="s">
        <v>3</v>
      </c>
      <c r="J82" s="39" t="s">
        <v>3</v>
      </c>
      <c r="K82" s="40" t="s">
        <v>3</v>
      </c>
      <c r="L82" s="53">
        <v>600</v>
      </c>
      <c r="M82" s="39"/>
      <c r="N82" s="40"/>
    </row>
    <row r="83" spans="1:14" ht="18.75">
      <c r="A83" s="179"/>
      <c r="B83" s="175" t="s">
        <v>6</v>
      </c>
      <c r="C83" s="176">
        <f>(C82/(E81+(C81*60)))*3.6</f>
        <v>13.775510204081632</v>
      </c>
      <c r="D83" s="177"/>
      <c r="E83" s="178"/>
      <c r="F83" s="179"/>
      <c r="G83" s="179"/>
      <c r="H83" s="179"/>
      <c r="I83" s="110" t="s">
        <v>6</v>
      </c>
      <c r="J83" s="111" t="s">
        <v>6</v>
      </c>
      <c r="K83" s="112" t="s">
        <v>6</v>
      </c>
      <c r="L83" s="180">
        <f>(L82/(N81+(L81*60)))*3.6</f>
        <v>15.104895104895105</v>
      </c>
      <c r="M83" s="177"/>
      <c r="N83" s="178"/>
    </row>
    <row r="84" spans="1:14" ht="19.5" thickBot="1">
      <c r="B84" s="14" t="s">
        <v>5</v>
      </c>
      <c r="C84" s="44">
        <f>C83/$H$1</f>
        <v>0.91836734693877553</v>
      </c>
      <c r="D84" s="45"/>
      <c r="E84" s="46"/>
      <c r="I84" s="54" t="s">
        <v>5</v>
      </c>
      <c r="J84" s="55" t="s">
        <v>5</v>
      </c>
      <c r="K84" s="56" t="s">
        <v>5</v>
      </c>
      <c r="L84" s="57">
        <f>L83/$H$1</f>
        <v>1.0069930069930071</v>
      </c>
      <c r="M84" s="45"/>
      <c r="N84" s="46"/>
    </row>
    <row r="85" spans="1:14" ht="15.75" thickBot="1"/>
    <row r="86" spans="1:14" ht="19.5" thickBot="1">
      <c r="B86" s="16" t="s">
        <v>4</v>
      </c>
      <c r="C86" s="17">
        <v>1</v>
      </c>
      <c r="D86" s="18" t="s">
        <v>7</v>
      </c>
      <c r="E86" s="19" t="s">
        <v>179</v>
      </c>
      <c r="I86" s="47" t="s">
        <v>4</v>
      </c>
      <c r="J86" s="48" t="s">
        <v>4</v>
      </c>
      <c r="K86" s="49" t="s">
        <v>4</v>
      </c>
      <c r="L86" s="18">
        <v>2</v>
      </c>
      <c r="M86" s="18" t="s">
        <v>7</v>
      </c>
      <c r="N86" s="19" t="s">
        <v>8</v>
      </c>
    </row>
    <row r="87" spans="1:14" ht="18.75">
      <c r="B87" s="15" t="s">
        <v>3</v>
      </c>
      <c r="C87" s="38">
        <v>450</v>
      </c>
      <c r="D87" s="39"/>
      <c r="E87" s="40"/>
      <c r="I87" s="50" t="s">
        <v>3</v>
      </c>
      <c r="J87" s="51" t="s">
        <v>3</v>
      </c>
      <c r="K87" s="52" t="s">
        <v>3</v>
      </c>
      <c r="L87" s="53">
        <v>600</v>
      </c>
      <c r="M87" s="39"/>
      <c r="N87" s="40"/>
    </row>
    <row r="88" spans="1:14" ht="18.75">
      <c r="A88" s="179"/>
      <c r="B88" s="175" t="s">
        <v>6</v>
      </c>
      <c r="C88" s="176">
        <f>(C87/(E86+(C86*60)))*3.6</f>
        <v>15.428571428571429</v>
      </c>
      <c r="D88" s="177"/>
      <c r="E88" s="178"/>
      <c r="F88" s="179"/>
      <c r="G88" s="179"/>
      <c r="H88" s="179"/>
      <c r="I88" s="110" t="s">
        <v>6</v>
      </c>
      <c r="J88" s="111" t="s">
        <v>6</v>
      </c>
      <c r="K88" s="112" t="s">
        <v>6</v>
      </c>
      <c r="L88" s="180">
        <f>(L87/(N86+(L86*60)))*3.6</f>
        <v>14.117647058823529</v>
      </c>
      <c r="M88" s="177"/>
      <c r="N88" s="178"/>
    </row>
    <row r="89" spans="1:14" ht="19.5" thickBot="1">
      <c r="B89" s="14" t="s">
        <v>5</v>
      </c>
      <c r="C89" s="44">
        <f>C88/$H$1</f>
        <v>1.0285714285714287</v>
      </c>
      <c r="D89" s="45"/>
      <c r="E89" s="46"/>
      <c r="I89" s="54" t="s">
        <v>5</v>
      </c>
      <c r="J89" s="55" t="s">
        <v>5</v>
      </c>
      <c r="K89" s="56" t="s">
        <v>5</v>
      </c>
      <c r="L89" s="57">
        <f>L88/$H$1</f>
        <v>0.94117647058823528</v>
      </c>
      <c r="M89" s="45"/>
      <c r="N89" s="46"/>
    </row>
    <row r="90" spans="1:14" ht="15.75" thickBot="1"/>
    <row r="91" spans="1:14" ht="19.5" thickBot="1">
      <c r="B91" s="16" t="s">
        <v>4</v>
      </c>
      <c r="C91" s="17">
        <v>3</v>
      </c>
      <c r="D91" s="18" t="s">
        <v>7</v>
      </c>
      <c r="E91" s="19" t="s">
        <v>18</v>
      </c>
    </row>
    <row r="92" spans="1:14" ht="18.75">
      <c r="B92" s="15" t="s">
        <v>3</v>
      </c>
      <c r="C92" s="38">
        <v>700</v>
      </c>
      <c r="D92" s="39"/>
      <c r="E92" s="40"/>
    </row>
    <row r="93" spans="1:14" ht="18.75">
      <c r="A93" s="179"/>
      <c r="B93" s="175" t="s">
        <v>6</v>
      </c>
      <c r="C93" s="176">
        <f>(C92/(E91+(C91*60)))*3.6</f>
        <v>12.057416267942585</v>
      </c>
      <c r="D93" s="177"/>
      <c r="E93" s="178"/>
      <c r="F93" s="179"/>
      <c r="G93" s="179"/>
      <c r="H93" s="179"/>
      <c r="I93" s="179"/>
      <c r="J93" s="179"/>
      <c r="K93" s="179"/>
      <c r="L93" s="179"/>
      <c r="M93" s="179"/>
      <c r="N93" s="179"/>
    </row>
    <row r="94" spans="1:14" ht="19.5" thickBot="1">
      <c r="B94" s="14" t="s">
        <v>5</v>
      </c>
      <c r="C94" s="44">
        <f>C93/$H$1</f>
        <v>0.80382775119617234</v>
      </c>
      <c r="D94" s="45"/>
      <c r="E94" s="46"/>
    </row>
  </sheetData>
  <mergeCells count="187">
    <mergeCell ref="AA77:AB77"/>
    <mergeCell ref="AC77:AD77"/>
    <mergeCell ref="I58:K58"/>
    <mergeCell ref="L58:N58"/>
    <mergeCell ref="C59:E59"/>
    <mergeCell ref="I59:K59"/>
    <mergeCell ref="L59:N59"/>
    <mergeCell ref="C60:E60"/>
    <mergeCell ref="C61:E61"/>
    <mergeCell ref="S66:V66"/>
    <mergeCell ref="W66:Z66"/>
    <mergeCell ref="AA66:AD66"/>
    <mergeCell ref="R68:R69"/>
    <mergeCell ref="S68:S69"/>
    <mergeCell ref="T68:T69"/>
    <mergeCell ref="U68:V68"/>
    <mergeCell ref="W68:AB68"/>
    <mergeCell ref="AC68:AD68"/>
    <mergeCell ref="W69:Y69"/>
    <mergeCell ref="AA69:AB69"/>
    <mergeCell ref="AC69:AD69"/>
    <mergeCell ref="AC70:AD71"/>
    <mergeCell ref="R72:R73"/>
    <mergeCell ref="S72:S73"/>
    <mergeCell ref="L53:N53"/>
    <mergeCell ref="C54:E54"/>
    <mergeCell ref="I54:K54"/>
    <mergeCell ref="L54:N54"/>
    <mergeCell ref="C39:E39"/>
    <mergeCell ref="I36:K36"/>
    <mergeCell ref="L36:N36"/>
    <mergeCell ref="I37:K37"/>
    <mergeCell ref="L37:N37"/>
    <mergeCell ref="C50:E50"/>
    <mergeCell ref="C51:E51"/>
    <mergeCell ref="C53:E53"/>
    <mergeCell ref="F53:H54"/>
    <mergeCell ref="I53:K53"/>
    <mergeCell ref="C46:E46"/>
    <mergeCell ref="I48:K48"/>
    <mergeCell ref="L48:N48"/>
    <mergeCell ref="C49:E49"/>
    <mergeCell ref="I49:K49"/>
    <mergeCell ref="L49:N49"/>
    <mergeCell ref="C45:E45"/>
    <mergeCell ref="I43:K43"/>
    <mergeCell ref="L43:N43"/>
    <mergeCell ref="C44:E44"/>
    <mergeCell ref="A31:A34"/>
    <mergeCell ref="C31:E31"/>
    <mergeCell ref="F31:H31"/>
    <mergeCell ref="I31:K31"/>
    <mergeCell ref="L31:N31"/>
    <mergeCell ref="O31:Q31"/>
    <mergeCell ref="C33:E33"/>
    <mergeCell ref="F33:H33"/>
    <mergeCell ref="I33:K33"/>
    <mergeCell ref="L33:N33"/>
    <mergeCell ref="O33:Q33"/>
    <mergeCell ref="C34:E34"/>
    <mergeCell ref="F34:H34"/>
    <mergeCell ref="I34:K34"/>
    <mergeCell ref="L34:N34"/>
    <mergeCell ref="O34:Q34"/>
    <mergeCell ref="I44:K44"/>
    <mergeCell ref="L44:N44"/>
    <mergeCell ref="C37:E37"/>
    <mergeCell ref="C38:E38"/>
    <mergeCell ref="O26:Q26"/>
    <mergeCell ref="C28:E28"/>
    <mergeCell ref="F28:H28"/>
    <mergeCell ref="I28:K28"/>
    <mergeCell ref="L28:N28"/>
    <mergeCell ref="O28:Q28"/>
    <mergeCell ref="O29:Q29"/>
    <mergeCell ref="A26:A29"/>
    <mergeCell ref="C26:E26"/>
    <mergeCell ref="F26:H26"/>
    <mergeCell ref="I26:K26"/>
    <mergeCell ref="L26:N26"/>
    <mergeCell ref="C29:E29"/>
    <mergeCell ref="F29:H29"/>
    <mergeCell ref="I29:K29"/>
    <mergeCell ref="L29:N29"/>
    <mergeCell ref="C20:E20"/>
    <mergeCell ref="C21:E21"/>
    <mergeCell ref="C22:E22"/>
    <mergeCell ref="O16:Q16"/>
    <mergeCell ref="C17:E17"/>
    <mergeCell ref="F17:H17"/>
    <mergeCell ref="I17:K17"/>
    <mergeCell ref="L17:N17"/>
    <mergeCell ref="O17:Q17"/>
    <mergeCell ref="A14:A17"/>
    <mergeCell ref="C14:E14"/>
    <mergeCell ref="F14:H14"/>
    <mergeCell ref="I14:K14"/>
    <mergeCell ref="L14:N14"/>
    <mergeCell ref="O12:Q12"/>
    <mergeCell ref="O14:Q14"/>
    <mergeCell ref="C16:E16"/>
    <mergeCell ref="F16:H16"/>
    <mergeCell ref="I16:K16"/>
    <mergeCell ref="L16:N16"/>
    <mergeCell ref="A9:A12"/>
    <mergeCell ref="C9:E9"/>
    <mergeCell ref="F9:H9"/>
    <mergeCell ref="I9:K9"/>
    <mergeCell ref="L9:N9"/>
    <mergeCell ref="C12:E12"/>
    <mergeCell ref="F12:H12"/>
    <mergeCell ref="I12:K12"/>
    <mergeCell ref="L12:N12"/>
    <mergeCell ref="O7:Q7"/>
    <mergeCell ref="O9:Q9"/>
    <mergeCell ref="C11:E11"/>
    <mergeCell ref="F11:H11"/>
    <mergeCell ref="I11:K11"/>
    <mergeCell ref="L11:N11"/>
    <mergeCell ref="O11:Q11"/>
    <mergeCell ref="A4:A7"/>
    <mergeCell ref="C4:E4"/>
    <mergeCell ref="F4:H4"/>
    <mergeCell ref="I4:K4"/>
    <mergeCell ref="L4:N4"/>
    <mergeCell ref="C7:E7"/>
    <mergeCell ref="F7:H7"/>
    <mergeCell ref="I7:K7"/>
    <mergeCell ref="L7:N7"/>
    <mergeCell ref="O4:Q4"/>
    <mergeCell ref="C6:E6"/>
    <mergeCell ref="F6:H6"/>
    <mergeCell ref="I6:K6"/>
    <mergeCell ref="L6:N6"/>
    <mergeCell ref="O6:Q6"/>
    <mergeCell ref="U72:U73"/>
    <mergeCell ref="V72:V73"/>
    <mergeCell ref="W72:W73"/>
    <mergeCell ref="X72:X73"/>
    <mergeCell ref="Y72:Y73"/>
    <mergeCell ref="Z72:Z73"/>
    <mergeCell ref="AA72:AB73"/>
    <mergeCell ref="AC72:AD73"/>
    <mergeCell ref="R70:R71"/>
    <mergeCell ref="S70:S71"/>
    <mergeCell ref="U70:U71"/>
    <mergeCell ref="V70:V71"/>
    <mergeCell ref="W70:W71"/>
    <mergeCell ref="X70:X71"/>
    <mergeCell ref="Y70:Y71"/>
    <mergeCell ref="Z70:Z71"/>
    <mergeCell ref="AA70:AB71"/>
    <mergeCell ref="AC74:AD75"/>
    <mergeCell ref="AA76:AB76"/>
    <mergeCell ref="AC76:AD76"/>
    <mergeCell ref="R74:R75"/>
    <mergeCell ref="S74:S75"/>
    <mergeCell ref="U74:U75"/>
    <mergeCell ref="V74:V75"/>
    <mergeCell ref="W74:W75"/>
    <mergeCell ref="X74:X75"/>
    <mergeCell ref="Y74:Y75"/>
    <mergeCell ref="Z74:Z75"/>
    <mergeCell ref="AA74:AB75"/>
    <mergeCell ref="I81:K81"/>
    <mergeCell ref="C82:E82"/>
    <mergeCell ref="I82:K82"/>
    <mergeCell ref="L82:N82"/>
    <mergeCell ref="C83:E83"/>
    <mergeCell ref="I83:K83"/>
    <mergeCell ref="L83:N83"/>
    <mergeCell ref="C84:E84"/>
    <mergeCell ref="I84:K84"/>
    <mergeCell ref="L84:N84"/>
    <mergeCell ref="C92:E92"/>
    <mergeCell ref="C93:E93"/>
    <mergeCell ref="C94:E94"/>
    <mergeCell ref="I86:K86"/>
    <mergeCell ref="C87:E87"/>
    <mergeCell ref="I87:K87"/>
    <mergeCell ref="L87:N87"/>
    <mergeCell ref="C88:E88"/>
    <mergeCell ref="I88:K88"/>
    <mergeCell ref="L88:N88"/>
    <mergeCell ref="C89:E89"/>
    <mergeCell ref="I89:K89"/>
    <mergeCell ref="L89:N89"/>
  </mergeCells>
  <pageMargins left="0.7" right="0.7" top="0.75" bottom="0.75" header="0.3" footer="0.3"/>
  <pageSetup paperSize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AD94"/>
  <sheetViews>
    <sheetView topLeftCell="A68" workbookViewId="0">
      <selection activeCell="C93" sqref="C93:E93"/>
    </sheetView>
  </sheetViews>
  <sheetFormatPr baseColWidth="10" defaultRowHeight="15"/>
  <cols>
    <col min="3" max="3" width="4.7109375" customWidth="1"/>
    <col min="4" max="4" width="1.7109375" customWidth="1"/>
    <col min="5" max="6" width="4.7109375" customWidth="1"/>
    <col min="7" max="7" width="1.7109375" customWidth="1"/>
    <col min="8" max="9" width="4.7109375" customWidth="1"/>
    <col min="10" max="10" width="1.7109375" customWidth="1"/>
    <col min="11" max="12" width="4.7109375" customWidth="1"/>
    <col min="13" max="13" width="1.7109375" customWidth="1"/>
    <col min="14" max="15" width="4.7109375" customWidth="1"/>
    <col min="16" max="16" width="1.7109375" customWidth="1"/>
    <col min="17" max="17" width="4.7109375" customWidth="1"/>
    <col min="23" max="23" width="4.7109375" customWidth="1"/>
    <col min="24" max="24" width="1.7109375" customWidth="1"/>
    <col min="25" max="25" width="4.7109375" customWidth="1"/>
  </cols>
  <sheetData>
    <row r="1" spans="1:18">
      <c r="A1" t="s">
        <v>77</v>
      </c>
      <c r="B1" t="s">
        <v>78</v>
      </c>
      <c r="F1" t="s">
        <v>2</v>
      </c>
      <c r="G1" t="s">
        <v>7</v>
      </c>
      <c r="H1">
        <v>11.5</v>
      </c>
    </row>
    <row r="3" spans="1:18" ht="15.75" thickBot="1">
      <c r="A3" s="2">
        <v>41597</v>
      </c>
      <c r="B3" t="s">
        <v>26</v>
      </c>
    </row>
    <row r="4" spans="1:18" ht="15.75" thickBot="1">
      <c r="A4" s="113">
        <v>0.85</v>
      </c>
      <c r="B4" s="3" t="s">
        <v>3</v>
      </c>
      <c r="C4" s="58">
        <v>100</v>
      </c>
      <c r="D4" s="59"/>
      <c r="E4" s="60"/>
      <c r="F4" s="58">
        <v>100</v>
      </c>
      <c r="G4" s="59"/>
      <c r="H4" s="60"/>
      <c r="I4" s="58">
        <v>100</v>
      </c>
      <c r="J4" s="59"/>
      <c r="K4" s="60"/>
      <c r="L4" s="58">
        <v>100</v>
      </c>
      <c r="M4" s="59"/>
      <c r="N4" s="60"/>
      <c r="O4" s="58">
        <v>100</v>
      </c>
      <c r="P4" s="59"/>
      <c r="Q4" s="60"/>
    </row>
    <row r="5" spans="1:18">
      <c r="A5" s="114"/>
      <c r="B5" s="4" t="s">
        <v>4</v>
      </c>
      <c r="C5" s="7">
        <v>0</v>
      </c>
      <c r="D5" s="8" t="s">
        <v>7</v>
      </c>
      <c r="E5" s="9"/>
      <c r="F5" s="7">
        <v>0</v>
      </c>
      <c r="G5" s="8" t="s">
        <v>7</v>
      </c>
      <c r="H5" s="9"/>
      <c r="I5" s="7">
        <v>0</v>
      </c>
      <c r="J5" s="8" t="s">
        <v>7</v>
      </c>
      <c r="K5" s="9"/>
      <c r="L5" s="7">
        <v>0</v>
      </c>
      <c r="M5" s="8" t="s">
        <v>7</v>
      </c>
      <c r="N5" s="9"/>
      <c r="O5" s="7">
        <v>0</v>
      </c>
      <c r="P5" s="8" t="s">
        <v>7</v>
      </c>
      <c r="Q5" s="9"/>
    </row>
    <row r="6" spans="1:18">
      <c r="A6" s="115"/>
      <c r="B6" s="6" t="s">
        <v>6</v>
      </c>
      <c r="C6" s="110" t="e">
        <f>(C4/(E5+(60*C5)))*3.6</f>
        <v>#DIV/0!</v>
      </c>
      <c r="D6" s="111"/>
      <c r="E6" s="112"/>
      <c r="F6" s="110" t="e">
        <f t="shared" ref="F6" si="0">(F4/(H5+(60*F5)))*3.6</f>
        <v>#DIV/0!</v>
      </c>
      <c r="G6" s="111"/>
      <c r="H6" s="112"/>
      <c r="I6" s="110" t="e">
        <f t="shared" ref="I6" si="1">(I4/(K5+(60*I5)))*3.6</f>
        <v>#DIV/0!</v>
      </c>
      <c r="J6" s="111"/>
      <c r="K6" s="112"/>
      <c r="L6" s="110" t="e">
        <f t="shared" ref="L6" si="2">(L4/(N5+(60*L5)))*3.6</f>
        <v>#DIV/0!</v>
      </c>
      <c r="M6" s="111"/>
      <c r="N6" s="112"/>
      <c r="O6" s="110" t="e">
        <f t="shared" ref="O6" si="3">(O4/(Q5+(60*O5)))*3.6</f>
        <v>#DIV/0!</v>
      </c>
      <c r="P6" s="111"/>
      <c r="Q6" s="112"/>
    </row>
    <row r="7" spans="1:18" ht="15.75" thickBot="1">
      <c r="A7" s="116"/>
      <c r="B7" s="5" t="s">
        <v>5</v>
      </c>
      <c r="C7" s="107" t="e">
        <f>C6/$H$1</f>
        <v>#DIV/0!</v>
      </c>
      <c r="D7" s="108"/>
      <c r="E7" s="109"/>
      <c r="F7" s="107" t="e">
        <f t="shared" ref="F7" si="4">F6/$H$1</f>
        <v>#DIV/0!</v>
      </c>
      <c r="G7" s="108"/>
      <c r="H7" s="109"/>
      <c r="I7" s="107" t="e">
        <f t="shared" ref="I7" si="5">I6/$H$1</f>
        <v>#DIV/0!</v>
      </c>
      <c r="J7" s="108"/>
      <c r="K7" s="109"/>
      <c r="L7" s="107" t="e">
        <f t="shared" ref="L7" si="6">L6/$H$1</f>
        <v>#DIV/0!</v>
      </c>
      <c r="M7" s="108"/>
      <c r="N7" s="109"/>
      <c r="O7" s="107" t="e">
        <f t="shared" ref="O7" si="7">O6/$H$1</f>
        <v>#DIV/0!</v>
      </c>
      <c r="P7" s="108"/>
      <c r="Q7" s="109"/>
    </row>
    <row r="8" spans="1:18" ht="21.75" thickBot="1">
      <c r="A8" s="1"/>
    </row>
    <row r="9" spans="1:18" ht="15.75" customHeight="1" thickBot="1">
      <c r="A9" s="113">
        <v>1</v>
      </c>
      <c r="B9" s="3" t="s">
        <v>3</v>
      </c>
      <c r="C9" s="58">
        <v>100</v>
      </c>
      <c r="D9" s="59"/>
      <c r="E9" s="60"/>
      <c r="F9" s="58">
        <v>100</v>
      </c>
      <c r="G9" s="59"/>
      <c r="H9" s="60"/>
      <c r="I9" s="58">
        <v>100</v>
      </c>
      <c r="J9" s="59"/>
      <c r="K9" s="60"/>
      <c r="L9" s="58">
        <v>100</v>
      </c>
      <c r="M9" s="59"/>
      <c r="N9" s="60"/>
      <c r="O9" s="58">
        <v>100</v>
      </c>
      <c r="P9" s="59"/>
      <c r="Q9" s="60"/>
      <c r="R9" s="10"/>
    </row>
    <row r="10" spans="1:18" ht="15" customHeight="1">
      <c r="A10" s="114"/>
      <c r="B10" s="4" t="s">
        <v>4</v>
      </c>
      <c r="C10" s="7">
        <v>0</v>
      </c>
      <c r="D10" s="8" t="s">
        <v>7</v>
      </c>
      <c r="E10" s="9"/>
      <c r="F10" s="7">
        <v>0</v>
      </c>
      <c r="G10" s="8" t="s">
        <v>7</v>
      </c>
      <c r="H10" s="9"/>
      <c r="I10" s="7">
        <v>0</v>
      </c>
      <c r="J10" s="8" t="s">
        <v>7</v>
      </c>
      <c r="K10" s="9"/>
      <c r="L10" s="7">
        <v>0</v>
      </c>
      <c r="M10" s="8" t="s">
        <v>7</v>
      </c>
      <c r="N10" s="9"/>
      <c r="O10" s="7">
        <v>0</v>
      </c>
      <c r="P10" s="8" t="s">
        <v>7</v>
      </c>
      <c r="Q10" s="9"/>
    </row>
    <row r="11" spans="1:18" ht="15.75" customHeight="1">
      <c r="A11" s="115"/>
      <c r="B11" s="6" t="s">
        <v>6</v>
      </c>
      <c r="C11" s="110" t="e">
        <f>(C9/(E10+(60*C10)))*3.6</f>
        <v>#DIV/0!</v>
      </c>
      <c r="D11" s="111"/>
      <c r="E11" s="112"/>
      <c r="F11" s="110" t="e">
        <f t="shared" ref="F11" si="8">(F9/(H10+(60*F10)))*3.6</f>
        <v>#DIV/0!</v>
      </c>
      <c r="G11" s="111"/>
      <c r="H11" s="112"/>
      <c r="I11" s="110" t="e">
        <f t="shared" ref="I11" si="9">(I9/(K10+(60*I10)))*3.6</f>
        <v>#DIV/0!</v>
      </c>
      <c r="J11" s="111"/>
      <c r="K11" s="112"/>
      <c r="L11" s="110" t="e">
        <f t="shared" ref="L11" si="10">(L9/(N10+(60*L10)))*3.6</f>
        <v>#DIV/0!</v>
      </c>
      <c r="M11" s="111"/>
      <c r="N11" s="112"/>
      <c r="O11" s="110" t="e">
        <f t="shared" ref="O11" si="11">(O9/(Q10+(60*O10)))*3.6</f>
        <v>#DIV/0!</v>
      </c>
      <c r="P11" s="111"/>
      <c r="Q11" s="112"/>
    </row>
    <row r="12" spans="1:18" ht="15.75" customHeight="1" thickBot="1">
      <c r="A12" s="116"/>
      <c r="B12" s="5" t="s">
        <v>5</v>
      </c>
      <c r="C12" s="107" t="e">
        <f>C11/$H$1</f>
        <v>#DIV/0!</v>
      </c>
      <c r="D12" s="108"/>
      <c r="E12" s="109"/>
      <c r="F12" s="107" t="e">
        <f t="shared" ref="F12" si="12">F11/$H$1</f>
        <v>#DIV/0!</v>
      </c>
      <c r="G12" s="108"/>
      <c r="H12" s="109"/>
      <c r="I12" s="107" t="e">
        <f t="shared" ref="I12" si="13">I11/$H$1</f>
        <v>#DIV/0!</v>
      </c>
      <c r="J12" s="108"/>
      <c r="K12" s="109"/>
      <c r="L12" s="107" t="e">
        <f t="shared" ref="L12" si="14">L11/$H$1</f>
        <v>#DIV/0!</v>
      </c>
      <c r="M12" s="108"/>
      <c r="N12" s="109"/>
      <c r="O12" s="107" t="e">
        <f t="shared" ref="O12" si="15">O11/$H$1</f>
        <v>#DIV/0!</v>
      </c>
      <c r="P12" s="108"/>
      <c r="Q12" s="109"/>
    </row>
    <row r="13" spans="1:18" ht="21.75" thickBot="1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</row>
    <row r="14" spans="1:18" ht="15.75" thickBot="1">
      <c r="A14" s="113">
        <v>1.1499999999999999</v>
      </c>
      <c r="B14" s="3" t="s">
        <v>3</v>
      </c>
      <c r="C14" s="58">
        <v>100</v>
      </c>
      <c r="D14" s="59"/>
      <c r="E14" s="60"/>
      <c r="F14" s="58">
        <v>100</v>
      </c>
      <c r="G14" s="59"/>
      <c r="H14" s="60"/>
      <c r="I14" s="58">
        <v>100</v>
      </c>
      <c r="J14" s="59"/>
      <c r="K14" s="60"/>
      <c r="L14" s="58">
        <v>100</v>
      </c>
      <c r="M14" s="59"/>
      <c r="N14" s="60"/>
      <c r="O14" s="58">
        <v>100</v>
      </c>
      <c r="P14" s="59"/>
      <c r="Q14" s="60"/>
    </row>
    <row r="15" spans="1:18">
      <c r="A15" s="114"/>
      <c r="B15" s="4" t="s">
        <v>4</v>
      </c>
      <c r="C15" s="7"/>
      <c r="D15" s="8" t="s">
        <v>7</v>
      </c>
      <c r="E15" s="9"/>
      <c r="F15" s="7"/>
      <c r="G15" s="8" t="s">
        <v>7</v>
      </c>
      <c r="H15" s="9"/>
      <c r="I15" s="7"/>
      <c r="J15" s="8" t="s">
        <v>7</v>
      </c>
      <c r="K15" s="9"/>
      <c r="L15" s="7"/>
      <c r="M15" s="8" t="s">
        <v>7</v>
      </c>
      <c r="N15" s="9"/>
      <c r="O15" s="7"/>
      <c r="P15" s="8" t="s">
        <v>7</v>
      </c>
      <c r="Q15" s="9"/>
    </row>
    <row r="16" spans="1:18">
      <c r="A16" s="115"/>
      <c r="B16" s="6" t="s">
        <v>6</v>
      </c>
      <c r="C16" s="110" t="e">
        <f>(C14/(E15+(60*C15)))*3.6</f>
        <v>#DIV/0!</v>
      </c>
      <c r="D16" s="111"/>
      <c r="E16" s="112"/>
      <c r="F16" s="110" t="e">
        <f t="shared" ref="F16" si="16">(F14/(H15+(60*F15)))*3.6</f>
        <v>#DIV/0!</v>
      </c>
      <c r="G16" s="111"/>
      <c r="H16" s="112"/>
      <c r="I16" s="110" t="e">
        <f t="shared" ref="I16" si="17">(I14/(K15+(60*I15)))*3.6</f>
        <v>#DIV/0!</v>
      </c>
      <c r="J16" s="111"/>
      <c r="K16" s="112"/>
      <c r="L16" s="110" t="e">
        <f t="shared" ref="L16" si="18">(L14/(N15+(60*L15)))*3.6</f>
        <v>#DIV/0!</v>
      </c>
      <c r="M16" s="111"/>
      <c r="N16" s="112"/>
      <c r="O16" s="110" t="e">
        <f t="shared" ref="O16" si="19">(O14/(Q15+(60*O15)))*3.6</f>
        <v>#DIV/0!</v>
      </c>
      <c r="P16" s="111"/>
      <c r="Q16" s="112"/>
    </row>
    <row r="17" spans="1:17" ht="15.75" thickBot="1">
      <c r="A17" s="116"/>
      <c r="B17" s="5" t="s">
        <v>5</v>
      </c>
      <c r="C17" s="107" t="e">
        <f>C16/$H$1</f>
        <v>#DIV/0!</v>
      </c>
      <c r="D17" s="108"/>
      <c r="E17" s="109"/>
      <c r="F17" s="107" t="e">
        <f t="shared" ref="F17" si="20">F16/$H$1</f>
        <v>#DIV/0!</v>
      </c>
      <c r="G17" s="108"/>
      <c r="H17" s="109"/>
      <c r="I17" s="107" t="e">
        <f t="shared" ref="I17" si="21">I16/$H$1</f>
        <v>#DIV/0!</v>
      </c>
      <c r="J17" s="108"/>
      <c r="K17" s="109"/>
      <c r="L17" s="107" t="e">
        <f t="shared" ref="L17" si="22">L16/$H$1</f>
        <v>#DIV/0!</v>
      </c>
      <c r="M17" s="108"/>
      <c r="N17" s="109"/>
      <c r="O17" s="107" t="e">
        <f t="shared" ref="O17" si="23">O16/$H$1</f>
        <v>#DIV/0!</v>
      </c>
      <c r="P17" s="108"/>
      <c r="Q17" s="109"/>
    </row>
    <row r="18" spans="1:17" ht="21.75" thickBot="1">
      <c r="A18" s="1"/>
    </row>
    <row r="19" spans="1:17" ht="19.5" thickBot="1">
      <c r="B19" s="16" t="s">
        <v>4</v>
      </c>
      <c r="C19" s="17">
        <v>6</v>
      </c>
      <c r="D19" s="18" t="s">
        <v>7</v>
      </c>
      <c r="E19" s="19" t="s">
        <v>9</v>
      </c>
    </row>
    <row r="20" spans="1:17" ht="18.75">
      <c r="B20" s="15" t="s">
        <v>3</v>
      </c>
      <c r="C20" s="38"/>
      <c r="D20" s="39"/>
      <c r="E20" s="40"/>
    </row>
    <row r="21" spans="1:17" ht="18.75">
      <c r="B21" s="13" t="s">
        <v>6</v>
      </c>
      <c r="C21" s="41">
        <f>(C20/(E19+(C19*60)))*3.6</f>
        <v>0</v>
      </c>
      <c r="D21" s="42"/>
      <c r="E21" s="43"/>
    </row>
    <row r="22" spans="1:17" ht="19.5" thickBot="1">
      <c r="B22" s="14" t="s">
        <v>5</v>
      </c>
      <c r="C22" s="44">
        <f>C21/H1</f>
        <v>0</v>
      </c>
      <c r="D22" s="45"/>
      <c r="E22" s="46"/>
    </row>
    <row r="25" spans="1:17" ht="15.75" thickBot="1">
      <c r="A25" s="2">
        <v>41604</v>
      </c>
    </row>
    <row r="26" spans="1:17" ht="15.75" thickBot="1">
      <c r="A26" s="113">
        <v>0.85</v>
      </c>
      <c r="B26" s="3" t="s">
        <v>3</v>
      </c>
      <c r="C26" s="58">
        <v>100</v>
      </c>
      <c r="D26" s="59"/>
      <c r="E26" s="60"/>
      <c r="F26" s="58">
        <v>100</v>
      </c>
      <c r="G26" s="59"/>
      <c r="H26" s="60"/>
      <c r="I26" s="58">
        <v>100</v>
      </c>
      <c r="J26" s="59"/>
      <c r="K26" s="60"/>
      <c r="L26" s="58">
        <v>100</v>
      </c>
      <c r="M26" s="59"/>
      <c r="N26" s="60"/>
      <c r="O26" s="58">
        <v>100</v>
      </c>
      <c r="P26" s="59"/>
      <c r="Q26" s="60"/>
    </row>
    <row r="27" spans="1:17">
      <c r="A27" s="114"/>
      <c r="B27" s="4" t="s">
        <v>4</v>
      </c>
      <c r="C27" s="7">
        <v>0</v>
      </c>
      <c r="D27" s="8" t="s">
        <v>7</v>
      </c>
      <c r="E27" s="9" t="s">
        <v>29</v>
      </c>
      <c r="F27" s="7">
        <v>0</v>
      </c>
      <c r="G27" s="8" t="s">
        <v>7</v>
      </c>
      <c r="H27" s="9" t="s">
        <v>22</v>
      </c>
      <c r="I27" s="7">
        <v>0</v>
      </c>
      <c r="J27" s="8" t="s">
        <v>7</v>
      </c>
      <c r="K27" s="9" t="s">
        <v>22</v>
      </c>
      <c r="L27" s="7">
        <v>0</v>
      </c>
      <c r="M27" s="8" t="s">
        <v>7</v>
      </c>
      <c r="N27" s="9" t="s">
        <v>22</v>
      </c>
      <c r="O27" s="7">
        <v>0</v>
      </c>
      <c r="P27" s="8" t="s">
        <v>7</v>
      </c>
      <c r="Q27" s="9" t="s">
        <v>22</v>
      </c>
    </row>
    <row r="28" spans="1:17">
      <c r="A28" s="115"/>
      <c r="B28" s="6" t="s">
        <v>6</v>
      </c>
      <c r="C28" s="110">
        <f>(C26/(E27+(60*C27)))*3.6</f>
        <v>11.612903225806452</v>
      </c>
      <c r="D28" s="111"/>
      <c r="E28" s="112"/>
      <c r="F28" s="110">
        <f t="shared" ref="F28" si="24">(F26/(H27+(60*F27)))*3.6</f>
        <v>10</v>
      </c>
      <c r="G28" s="111"/>
      <c r="H28" s="112"/>
      <c r="I28" s="110">
        <f t="shared" ref="I28" si="25">(I26/(K27+(60*I27)))*3.6</f>
        <v>10</v>
      </c>
      <c r="J28" s="111"/>
      <c r="K28" s="112"/>
      <c r="L28" s="110">
        <f t="shared" ref="L28" si="26">(L26/(N27+(60*L27)))*3.6</f>
        <v>10</v>
      </c>
      <c r="M28" s="111"/>
      <c r="N28" s="112"/>
      <c r="O28" s="110">
        <f t="shared" ref="O28" si="27">(O26/(Q27+(60*O27)))*3.6</f>
        <v>10</v>
      </c>
      <c r="P28" s="111"/>
      <c r="Q28" s="112"/>
    </row>
    <row r="29" spans="1:17" ht="15.75" thickBot="1">
      <c r="A29" s="116"/>
      <c r="B29" s="5" t="s">
        <v>5</v>
      </c>
      <c r="C29" s="107">
        <f>C28/$H$1</f>
        <v>1.0098176718092566</v>
      </c>
      <c r="D29" s="108"/>
      <c r="E29" s="109"/>
      <c r="F29" s="107">
        <f t="shared" ref="F29" si="28">F28/$H$1</f>
        <v>0.86956521739130432</v>
      </c>
      <c r="G29" s="108"/>
      <c r="H29" s="109"/>
      <c r="I29" s="107">
        <f t="shared" ref="I29" si="29">I28/$H$1</f>
        <v>0.86956521739130432</v>
      </c>
      <c r="J29" s="108"/>
      <c r="K29" s="109"/>
      <c r="L29" s="107">
        <f t="shared" ref="L29" si="30">L28/$H$1</f>
        <v>0.86956521739130432</v>
      </c>
      <c r="M29" s="108"/>
      <c r="N29" s="109"/>
      <c r="O29" s="107">
        <f t="shared" ref="O29" si="31">O28/$H$1</f>
        <v>0.86956521739130432</v>
      </c>
      <c r="P29" s="108"/>
      <c r="Q29" s="109"/>
    </row>
    <row r="30" spans="1:17" ht="15.75" thickBot="1"/>
    <row r="31" spans="1:17" ht="15.75" thickBot="1">
      <c r="A31" s="113">
        <v>1.1000000000000001</v>
      </c>
      <c r="B31" s="3" t="s">
        <v>3</v>
      </c>
      <c r="C31" s="58">
        <v>100</v>
      </c>
      <c r="D31" s="59"/>
      <c r="E31" s="60"/>
      <c r="F31" s="58">
        <v>100</v>
      </c>
      <c r="G31" s="59"/>
      <c r="H31" s="60"/>
      <c r="I31" s="58">
        <v>100</v>
      </c>
      <c r="J31" s="59"/>
      <c r="K31" s="60"/>
      <c r="L31" s="58">
        <v>100</v>
      </c>
      <c r="M31" s="59"/>
      <c r="N31" s="60"/>
      <c r="O31" s="58">
        <v>100</v>
      </c>
      <c r="P31" s="59"/>
      <c r="Q31" s="60"/>
    </row>
    <row r="32" spans="1:17">
      <c r="A32" s="114"/>
      <c r="B32" s="4" t="s">
        <v>4</v>
      </c>
      <c r="C32" s="7">
        <v>0</v>
      </c>
      <c r="D32" s="8" t="s">
        <v>7</v>
      </c>
      <c r="E32" s="9" t="s">
        <v>34</v>
      </c>
      <c r="F32" s="7">
        <v>0</v>
      </c>
      <c r="G32" s="8" t="s">
        <v>7</v>
      </c>
      <c r="H32" s="9" t="s">
        <v>48</v>
      </c>
      <c r="I32" s="7">
        <v>0</v>
      </c>
      <c r="J32" s="8" t="s">
        <v>7</v>
      </c>
      <c r="K32" s="9"/>
      <c r="L32" s="7">
        <v>0</v>
      </c>
      <c r="M32" s="8" t="s">
        <v>7</v>
      </c>
      <c r="N32" s="9"/>
      <c r="O32" s="7">
        <v>0</v>
      </c>
      <c r="P32" s="8" t="s">
        <v>7</v>
      </c>
      <c r="Q32" s="9"/>
    </row>
    <row r="33" spans="1:17">
      <c r="A33" s="115"/>
      <c r="B33" s="6" t="s">
        <v>6</v>
      </c>
      <c r="C33" s="110">
        <f>(C31/(E32+(60*C32)))*3.6</f>
        <v>12</v>
      </c>
      <c r="D33" s="111"/>
      <c r="E33" s="112"/>
      <c r="F33" s="110">
        <f t="shared" ref="F33" si="32">(F31/(H32+(60*F32)))*3.6</f>
        <v>13.846153846153847</v>
      </c>
      <c r="G33" s="111"/>
      <c r="H33" s="112"/>
      <c r="I33" s="110" t="e">
        <f t="shared" ref="I33" si="33">(I31/(K32+(60*I32)))*3.6</f>
        <v>#DIV/0!</v>
      </c>
      <c r="J33" s="111"/>
      <c r="K33" s="112"/>
      <c r="L33" s="110" t="e">
        <f t="shared" ref="L33" si="34">(L31/(N32+(60*L32)))*3.6</f>
        <v>#DIV/0!</v>
      </c>
      <c r="M33" s="111"/>
      <c r="N33" s="112"/>
      <c r="O33" s="110" t="e">
        <f t="shared" ref="O33" si="35">(O31/(Q32+(60*O32)))*3.6</f>
        <v>#DIV/0!</v>
      </c>
      <c r="P33" s="111"/>
      <c r="Q33" s="112"/>
    </row>
    <row r="34" spans="1:17" ht="15.75" thickBot="1">
      <c r="A34" s="116"/>
      <c r="B34" s="5" t="s">
        <v>5</v>
      </c>
      <c r="C34" s="107">
        <f>C33/$H$1</f>
        <v>1.0434782608695652</v>
      </c>
      <c r="D34" s="108"/>
      <c r="E34" s="109"/>
      <c r="F34" s="107">
        <f t="shared" ref="F34" si="36">F33/$H$1</f>
        <v>1.2040133779264215</v>
      </c>
      <c r="G34" s="108"/>
      <c r="H34" s="109"/>
      <c r="I34" s="107"/>
      <c r="J34" s="108"/>
      <c r="K34" s="109"/>
      <c r="L34" s="107"/>
      <c r="M34" s="108"/>
      <c r="N34" s="109"/>
      <c r="O34" s="107"/>
      <c r="P34" s="108"/>
      <c r="Q34" s="109"/>
    </row>
    <row r="35" spans="1:17" ht="15.75" thickBot="1"/>
    <row r="36" spans="1:17" ht="19.5" thickBot="1">
      <c r="B36" s="16" t="s">
        <v>4</v>
      </c>
      <c r="C36" s="17">
        <v>6</v>
      </c>
      <c r="D36" s="18" t="s">
        <v>7</v>
      </c>
      <c r="E36" s="19" t="s">
        <v>9</v>
      </c>
      <c r="I36" s="128" t="s">
        <v>70</v>
      </c>
      <c r="J36" s="129"/>
      <c r="K36" s="129"/>
      <c r="L36" s="51">
        <v>10</v>
      </c>
      <c r="M36" s="51"/>
      <c r="N36" s="52"/>
    </row>
    <row r="37" spans="1:17" ht="19.5" thickBot="1">
      <c r="B37" s="15" t="s">
        <v>3</v>
      </c>
      <c r="C37" s="38">
        <v>1160</v>
      </c>
      <c r="D37" s="39"/>
      <c r="E37" s="40"/>
      <c r="I37" s="117" t="s">
        <v>71</v>
      </c>
      <c r="J37" s="118"/>
      <c r="K37" s="118"/>
      <c r="L37" s="55">
        <f>ABS(C38-L36)</f>
        <v>1.6000000000000014</v>
      </c>
      <c r="M37" s="55"/>
      <c r="N37" s="56"/>
    </row>
    <row r="38" spans="1:17" ht="18.75">
      <c r="B38" s="13" t="s">
        <v>6</v>
      </c>
      <c r="C38" s="41">
        <f>(C37/(E36+(C36*60)))*3.6</f>
        <v>11.600000000000001</v>
      </c>
      <c r="D38" s="42"/>
      <c r="E38" s="43"/>
    </row>
    <row r="39" spans="1:17" ht="19.5" thickBot="1">
      <c r="B39" s="14" t="s">
        <v>5</v>
      </c>
      <c r="C39" s="44">
        <f>C38/$H$1</f>
        <v>1.0086956521739132</v>
      </c>
      <c r="D39" s="45"/>
      <c r="E39" s="46"/>
    </row>
    <row r="42" spans="1:17" ht="15.75" thickBot="1">
      <c r="A42" s="2">
        <v>41611</v>
      </c>
    </row>
    <row r="43" spans="1:17" ht="19.5" thickBot="1">
      <c r="B43" s="16" t="s">
        <v>4</v>
      </c>
      <c r="C43" s="17">
        <v>6</v>
      </c>
      <c r="D43" s="18" t="s">
        <v>7</v>
      </c>
      <c r="E43" s="19" t="s">
        <v>9</v>
      </c>
      <c r="I43" s="128" t="s">
        <v>70</v>
      </c>
      <c r="J43" s="129"/>
      <c r="K43" s="129"/>
      <c r="L43" s="51">
        <v>9.8000000000000007</v>
      </c>
      <c r="M43" s="51"/>
      <c r="N43" s="52"/>
      <c r="O43" t="s">
        <v>92</v>
      </c>
    </row>
    <row r="44" spans="1:17" ht="19.5" thickBot="1">
      <c r="B44" s="15" t="s">
        <v>3</v>
      </c>
      <c r="C44" s="38">
        <v>890</v>
      </c>
      <c r="D44" s="39"/>
      <c r="E44" s="40"/>
      <c r="I44" s="117" t="s">
        <v>71</v>
      </c>
      <c r="J44" s="118"/>
      <c r="K44" s="118"/>
      <c r="L44" s="55">
        <f>ABS(C45-L43)</f>
        <v>0.90000000000000036</v>
      </c>
      <c r="M44" s="55"/>
      <c r="N44" s="56"/>
    </row>
    <row r="45" spans="1:17" ht="18.75">
      <c r="B45" s="13" t="s">
        <v>6</v>
      </c>
      <c r="C45" s="41">
        <f>(C44/(E43+(C43*60)))*3.6</f>
        <v>8.9</v>
      </c>
      <c r="D45" s="42"/>
      <c r="E45" s="43"/>
    </row>
    <row r="46" spans="1:17" ht="19.5" thickBot="1">
      <c r="B46" s="14" t="s">
        <v>5</v>
      </c>
      <c r="C46" s="44">
        <f>C45/$H$1</f>
        <v>0.77391304347826095</v>
      </c>
      <c r="D46" s="45"/>
      <c r="E46" s="46"/>
    </row>
    <row r="47" spans="1:17" ht="15.75" thickBot="1"/>
    <row r="48" spans="1:17" ht="19.5" thickBot="1">
      <c r="B48" s="16" t="s">
        <v>4</v>
      </c>
      <c r="C48" s="17">
        <v>2</v>
      </c>
      <c r="D48" s="18" t="s">
        <v>7</v>
      </c>
      <c r="E48" s="19" t="s">
        <v>9</v>
      </c>
      <c r="I48" s="128" t="s">
        <v>70</v>
      </c>
      <c r="J48" s="129"/>
      <c r="K48" s="129"/>
      <c r="L48" s="51">
        <v>9.8000000000000007</v>
      </c>
      <c r="M48" s="51"/>
      <c r="N48" s="52"/>
      <c r="Q48" s="2">
        <v>41613</v>
      </c>
    </row>
    <row r="49" spans="1:30" ht="19.5" thickBot="1">
      <c r="B49" s="15" t="s">
        <v>3</v>
      </c>
      <c r="C49" s="38">
        <v>320</v>
      </c>
      <c r="D49" s="39"/>
      <c r="E49" s="40"/>
      <c r="I49" s="117" t="s">
        <v>71</v>
      </c>
      <c r="J49" s="118"/>
      <c r="K49" s="118"/>
      <c r="L49" s="55">
        <f>ABS(C50-L48)</f>
        <v>0.20000000000000107</v>
      </c>
      <c r="M49" s="55"/>
      <c r="N49" s="56"/>
      <c r="R49" s="16" t="s">
        <v>4</v>
      </c>
      <c r="S49" s="17">
        <v>2</v>
      </c>
      <c r="T49" s="18" t="s">
        <v>7</v>
      </c>
      <c r="U49" s="19" t="s">
        <v>9</v>
      </c>
      <c r="Y49" s="128" t="s">
        <v>70</v>
      </c>
      <c r="Z49" s="129"/>
      <c r="AA49" s="129"/>
      <c r="AB49" s="51"/>
      <c r="AC49" s="51"/>
      <c r="AD49" s="52"/>
    </row>
    <row r="50" spans="1:30" ht="19.5" thickBot="1">
      <c r="B50" s="13" t="s">
        <v>6</v>
      </c>
      <c r="C50" s="41">
        <f>(C49/(E48+(C48*60)))*3.6</f>
        <v>9.6</v>
      </c>
      <c r="D50" s="42"/>
      <c r="E50" s="43"/>
      <c r="R50" s="15" t="s">
        <v>3</v>
      </c>
      <c r="S50" s="38"/>
      <c r="T50" s="39"/>
      <c r="U50" s="40"/>
      <c r="Y50" s="117" t="s">
        <v>71</v>
      </c>
      <c r="Z50" s="118"/>
      <c r="AA50" s="118"/>
      <c r="AB50" s="55">
        <f>ABS(S51-AB49)</f>
        <v>0</v>
      </c>
      <c r="AC50" s="55"/>
      <c r="AD50" s="56"/>
    </row>
    <row r="51" spans="1:30" ht="19.5" thickBot="1">
      <c r="B51" s="14" t="s">
        <v>5</v>
      </c>
      <c r="C51" s="44">
        <f>C50/$H$1</f>
        <v>0.83478260869565213</v>
      </c>
      <c r="D51" s="45"/>
      <c r="E51" s="46"/>
      <c r="R51" s="13" t="s">
        <v>6</v>
      </c>
      <c r="S51" s="41">
        <f>(S50/(U49+(S49*60)))*3.6</f>
        <v>0</v>
      </c>
      <c r="T51" s="42"/>
      <c r="U51" s="43"/>
    </row>
    <row r="52" spans="1:30" ht="19.5" thickBot="1">
      <c r="R52" s="14" t="s">
        <v>5</v>
      </c>
      <c r="S52" s="44">
        <f>S51/$H$1</f>
        <v>0</v>
      </c>
      <c r="T52" s="45"/>
      <c r="U52" s="46"/>
    </row>
    <row r="53" spans="1:30" ht="30">
      <c r="B53" s="21" t="s">
        <v>87</v>
      </c>
      <c r="C53" s="130">
        <f>(C46+C51)/2</f>
        <v>0.80434782608695654</v>
      </c>
      <c r="D53" s="130"/>
      <c r="E53" s="131"/>
      <c r="F53" s="132"/>
      <c r="G53" s="51"/>
      <c r="H53" s="133"/>
      <c r="I53" s="136" t="s">
        <v>89</v>
      </c>
      <c r="J53" s="137"/>
      <c r="K53" s="137"/>
      <c r="L53" s="119">
        <f>(L44+L49)/2</f>
        <v>0.55000000000000071</v>
      </c>
      <c r="M53" s="119"/>
      <c r="N53" s="120"/>
    </row>
    <row r="54" spans="1:30" ht="16.5" thickBot="1">
      <c r="B54" s="22" t="s">
        <v>88</v>
      </c>
      <c r="C54" s="121">
        <v>1</v>
      </c>
      <c r="D54" s="122"/>
      <c r="E54" s="123"/>
      <c r="F54" s="134"/>
      <c r="G54" s="125"/>
      <c r="H54" s="135"/>
      <c r="I54" s="124" t="s">
        <v>88</v>
      </c>
      <c r="J54" s="125"/>
      <c r="K54" s="125"/>
      <c r="L54" s="126">
        <v>5</v>
      </c>
      <c r="M54" s="126"/>
      <c r="N54" s="127"/>
    </row>
    <row r="57" spans="1:30" ht="15.75" thickBot="1">
      <c r="A57" s="2">
        <v>41613</v>
      </c>
      <c r="B57" t="s">
        <v>91</v>
      </c>
    </row>
    <row r="58" spans="1:30" ht="19.5" thickBot="1">
      <c r="B58" s="16" t="s">
        <v>4</v>
      </c>
      <c r="C58" s="17">
        <v>2</v>
      </c>
      <c r="D58" s="18" t="s">
        <v>7</v>
      </c>
      <c r="E58" s="19" t="s">
        <v>9</v>
      </c>
      <c r="I58" s="128" t="s">
        <v>70</v>
      </c>
      <c r="J58" s="129"/>
      <c r="K58" s="129"/>
      <c r="L58" s="51"/>
      <c r="M58" s="51"/>
      <c r="N58" s="52"/>
    </row>
    <row r="59" spans="1:30" ht="19.5" thickBot="1">
      <c r="B59" s="15" t="s">
        <v>3</v>
      </c>
      <c r="C59" s="38"/>
      <c r="D59" s="39"/>
      <c r="E59" s="40"/>
      <c r="I59" s="117" t="s">
        <v>71</v>
      </c>
      <c r="J59" s="118"/>
      <c r="K59" s="118"/>
      <c r="L59" s="55">
        <f>ABS(C60-L58)</f>
        <v>0</v>
      </c>
      <c r="M59" s="55"/>
      <c r="N59" s="56"/>
    </row>
    <row r="60" spans="1:30" ht="18.75">
      <c r="B60" s="13" t="s">
        <v>6</v>
      </c>
      <c r="C60" s="41">
        <f>(C59/(E58+(C58*60)))*3.6</f>
        <v>0</v>
      </c>
      <c r="D60" s="42"/>
      <c r="E60" s="43"/>
    </row>
    <row r="61" spans="1:30" ht="19.5" thickBot="1">
      <c r="B61" s="14" t="s">
        <v>5</v>
      </c>
      <c r="C61" s="44">
        <f>C60/$H$1</f>
        <v>0</v>
      </c>
      <c r="D61" s="45"/>
      <c r="E61" s="46"/>
    </row>
    <row r="65" spans="1:30" ht="15.75" thickBot="1">
      <c r="A65" s="2">
        <v>41618</v>
      </c>
      <c r="B65" t="s">
        <v>26</v>
      </c>
    </row>
    <row r="66" spans="1:30" ht="15.75" thickBot="1">
      <c r="R66" s="25" t="s">
        <v>95</v>
      </c>
      <c r="S66" s="139"/>
      <c r="T66" s="140"/>
      <c r="U66" s="140"/>
      <c r="V66" s="141"/>
      <c r="W66" s="140" t="s">
        <v>96</v>
      </c>
      <c r="X66" s="140"/>
      <c r="Y66" s="140"/>
      <c r="Z66" s="139"/>
      <c r="AA66" s="142"/>
      <c r="AB66" s="140"/>
      <c r="AC66" s="140"/>
      <c r="AD66" s="141"/>
    </row>
    <row r="67" spans="1:30" ht="15.75" thickBot="1">
      <c r="S67" s="26"/>
      <c r="T67" s="26"/>
      <c r="U67" s="27"/>
      <c r="Z67" s="26"/>
      <c r="AA67" s="26"/>
      <c r="AB67" s="26"/>
    </row>
    <row r="68" spans="1:30" ht="15.75">
      <c r="R68" s="143" t="s">
        <v>97</v>
      </c>
      <c r="S68" s="145" t="s">
        <v>98</v>
      </c>
      <c r="T68" s="143" t="s">
        <v>99</v>
      </c>
      <c r="U68" s="147" t="s">
        <v>70</v>
      </c>
      <c r="V68" s="148"/>
      <c r="W68" s="149"/>
      <c r="X68" s="150"/>
      <c r="Y68" s="150"/>
      <c r="Z68" s="150"/>
      <c r="AA68" s="150"/>
      <c r="AB68" s="151"/>
      <c r="AC68" s="152" t="s">
        <v>100</v>
      </c>
      <c r="AD68" s="153"/>
    </row>
    <row r="69" spans="1:30" ht="15.75" customHeight="1" thickBot="1">
      <c r="R69" s="144"/>
      <c r="S69" s="146"/>
      <c r="T69" s="144"/>
      <c r="U69" s="28" t="s">
        <v>5</v>
      </c>
      <c r="V69" s="29" t="s">
        <v>6</v>
      </c>
      <c r="W69" s="154" t="s">
        <v>4</v>
      </c>
      <c r="X69" s="155"/>
      <c r="Y69" s="156"/>
      <c r="Z69" s="30" t="s">
        <v>6</v>
      </c>
      <c r="AA69" s="157" t="s">
        <v>5</v>
      </c>
      <c r="AB69" s="158"/>
      <c r="AC69" s="159" t="s">
        <v>101</v>
      </c>
      <c r="AD69" s="160"/>
    </row>
    <row r="70" spans="1:30">
      <c r="R70" s="98">
        <v>1</v>
      </c>
      <c r="S70" s="99"/>
      <c r="T70" s="31" t="s">
        <v>102</v>
      </c>
      <c r="U70" s="73">
        <f>(V70/$H$1)</f>
        <v>0</v>
      </c>
      <c r="V70" s="101"/>
      <c r="W70" s="102"/>
      <c r="X70" s="103" t="s">
        <v>7</v>
      </c>
      <c r="Y70" s="104"/>
      <c r="Z70" s="95" t="e">
        <f>(S70/((W70*60)+Y70))*3.6</f>
        <v>#DIV/0!</v>
      </c>
      <c r="AA70" s="105" t="e">
        <f>(Z70/$H$1)*100</f>
        <v>#DIV/0!</v>
      </c>
      <c r="AB70" s="106"/>
      <c r="AC70" s="161" t="e">
        <f>ABS(Z70-V70)</f>
        <v>#DIV/0!</v>
      </c>
      <c r="AD70" s="162"/>
    </row>
    <row r="71" spans="1:30">
      <c r="R71" s="69"/>
      <c r="S71" s="100"/>
      <c r="T71" s="32"/>
      <c r="U71" s="74"/>
      <c r="V71" s="75"/>
      <c r="W71" s="77"/>
      <c r="X71" s="79"/>
      <c r="Y71" s="81"/>
      <c r="Z71" s="95"/>
      <c r="AA71" s="96"/>
      <c r="AB71" s="97"/>
      <c r="AC71" s="61"/>
      <c r="AD71" s="62"/>
    </row>
    <row r="72" spans="1:30" ht="15" customHeight="1">
      <c r="R72" s="69">
        <v>2</v>
      </c>
      <c r="S72" s="71"/>
      <c r="T72" s="32"/>
      <c r="U72" s="73">
        <f t="shared" ref="U72" si="37">(V72/$H$1)</f>
        <v>0</v>
      </c>
      <c r="V72" s="75"/>
      <c r="W72" s="89"/>
      <c r="X72" s="91" t="s">
        <v>7</v>
      </c>
      <c r="Y72" s="93"/>
      <c r="Z72" s="95" t="e">
        <f>(S72/((W72*60)+Y72))*3.6</f>
        <v>#DIV/0!</v>
      </c>
      <c r="AA72" s="85" t="e">
        <f t="shared" ref="AA72" si="38">(Z72/$H$1)*100</f>
        <v>#DIV/0!</v>
      </c>
      <c r="AB72" s="86"/>
      <c r="AC72" s="61" t="e">
        <f>ABS(Z72-V72)</f>
        <v>#DIV/0!</v>
      </c>
      <c r="AD72" s="62"/>
    </row>
    <row r="73" spans="1:30" ht="15" customHeight="1">
      <c r="R73" s="69"/>
      <c r="S73" s="100"/>
      <c r="T73" s="32"/>
      <c r="U73" s="74"/>
      <c r="V73" s="75"/>
      <c r="W73" s="90"/>
      <c r="X73" s="92"/>
      <c r="Y73" s="94"/>
      <c r="Z73" s="95"/>
      <c r="AA73" s="96"/>
      <c r="AB73" s="97"/>
      <c r="AC73" s="61"/>
      <c r="AD73" s="62"/>
    </row>
    <row r="74" spans="1:30" ht="15" customHeight="1">
      <c r="R74" s="69">
        <v>3</v>
      </c>
      <c r="S74" s="71"/>
      <c r="T74" s="32"/>
      <c r="U74" s="73">
        <f t="shared" ref="U74" si="39">(V74/$H$1)</f>
        <v>0</v>
      </c>
      <c r="V74" s="75"/>
      <c r="W74" s="77"/>
      <c r="X74" s="79" t="s">
        <v>7</v>
      </c>
      <c r="Y74" s="81"/>
      <c r="Z74" s="83" t="e">
        <f>(S74/((W74*60)+Y74))*3.6</f>
        <v>#DIV/0!</v>
      </c>
      <c r="AA74" s="85" t="e">
        <f t="shared" ref="AA74" si="40">(Z74/$H$1)*100</f>
        <v>#DIV/0!</v>
      </c>
      <c r="AB74" s="86"/>
      <c r="AC74" s="61" t="e">
        <f>ABS(Z74-V74)</f>
        <v>#DIV/0!</v>
      </c>
      <c r="AD74" s="62"/>
    </row>
    <row r="75" spans="1:30" ht="15.75" customHeight="1" thickBot="1">
      <c r="R75" s="70"/>
      <c r="S75" s="72"/>
      <c r="T75" s="33"/>
      <c r="U75" s="74"/>
      <c r="V75" s="76"/>
      <c r="W75" s="78"/>
      <c r="X75" s="80"/>
      <c r="Y75" s="82"/>
      <c r="Z75" s="84"/>
      <c r="AA75" s="87"/>
      <c r="AB75" s="88"/>
      <c r="AC75" s="63"/>
      <c r="AD75" s="64"/>
    </row>
    <row r="76" spans="1:30" ht="26.25">
      <c r="Z76" s="34" t="s">
        <v>103</v>
      </c>
      <c r="AA76" s="65" t="e">
        <f>AVERAGE(AA70:AA75)</f>
        <v>#DIV/0!</v>
      </c>
      <c r="AB76" s="66"/>
      <c r="AC76" s="67" t="e">
        <f>AVERAGE(AC70:AC75)</f>
        <v>#DIV/0!</v>
      </c>
      <c r="AD76" s="68"/>
    </row>
    <row r="77" spans="1:30">
      <c r="Z77" s="35" t="s">
        <v>105</v>
      </c>
      <c r="AA77" s="138"/>
      <c r="AB77" s="138"/>
      <c r="AC77" s="138"/>
      <c r="AD77" s="138"/>
    </row>
    <row r="80" spans="1:30" ht="15.75" thickBot="1">
      <c r="A80" s="2">
        <v>41646</v>
      </c>
    </row>
    <row r="81" spans="1:14" ht="19.5" thickBot="1">
      <c r="B81" s="16" t="s">
        <v>4</v>
      </c>
      <c r="C81" s="17">
        <v>3</v>
      </c>
      <c r="D81" s="18" t="s">
        <v>7</v>
      </c>
      <c r="E81" s="19" t="s">
        <v>135</v>
      </c>
      <c r="I81" s="58" t="s">
        <v>4</v>
      </c>
      <c r="J81" s="59" t="s">
        <v>4</v>
      </c>
      <c r="K81" s="60" t="s">
        <v>4</v>
      </c>
      <c r="L81" s="18">
        <v>2</v>
      </c>
      <c r="M81" s="18" t="s">
        <v>7</v>
      </c>
      <c r="N81" s="19" t="s">
        <v>58</v>
      </c>
    </row>
    <row r="82" spans="1:14" ht="18.75">
      <c r="B82" s="15" t="s">
        <v>3</v>
      </c>
      <c r="C82" s="38">
        <v>750</v>
      </c>
      <c r="D82" s="39"/>
      <c r="E82" s="40"/>
      <c r="I82" s="38" t="s">
        <v>3</v>
      </c>
      <c r="J82" s="39" t="s">
        <v>3</v>
      </c>
      <c r="K82" s="40" t="s">
        <v>3</v>
      </c>
      <c r="L82" s="53">
        <v>600</v>
      </c>
      <c r="M82" s="39"/>
      <c r="N82" s="40"/>
    </row>
    <row r="83" spans="1:14" ht="18.75">
      <c r="A83" s="179"/>
      <c r="B83" s="175" t="s">
        <v>6</v>
      </c>
      <c r="C83" s="176">
        <f>(C82/(E81+(C81*60)))*3.6</f>
        <v>11.440677966101696</v>
      </c>
      <c r="D83" s="177"/>
      <c r="E83" s="178"/>
      <c r="F83" s="179"/>
      <c r="G83" s="179"/>
      <c r="H83" s="179"/>
      <c r="I83" s="110" t="s">
        <v>6</v>
      </c>
      <c r="J83" s="111" t="s">
        <v>6</v>
      </c>
      <c r="K83" s="112" t="s">
        <v>6</v>
      </c>
      <c r="L83" s="180">
        <f>(L82/(N81+(L81*60)))*3.6</f>
        <v>13.5</v>
      </c>
      <c r="M83" s="177"/>
      <c r="N83" s="178"/>
    </row>
    <row r="84" spans="1:14" ht="19.5" thickBot="1">
      <c r="B84" s="14" t="s">
        <v>5</v>
      </c>
      <c r="C84" s="44">
        <f>C83/$H$1</f>
        <v>0.99484156226971265</v>
      </c>
      <c r="D84" s="45"/>
      <c r="E84" s="46"/>
      <c r="I84" s="54" t="s">
        <v>5</v>
      </c>
      <c r="J84" s="55" t="s">
        <v>5</v>
      </c>
      <c r="K84" s="56" t="s">
        <v>5</v>
      </c>
      <c r="L84" s="57">
        <f>L83/$H$1</f>
        <v>1.173913043478261</v>
      </c>
      <c r="M84" s="45"/>
      <c r="N84" s="46"/>
    </row>
    <row r="85" spans="1:14" ht="15.75" thickBot="1"/>
    <row r="86" spans="1:14" ht="19.5" thickBot="1">
      <c r="B86" s="16" t="s">
        <v>4</v>
      </c>
      <c r="C86" s="17">
        <v>2</v>
      </c>
      <c r="D86" s="18" t="s">
        <v>7</v>
      </c>
      <c r="E86" s="19" t="s">
        <v>45</v>
      </c>
      <c r="I86" s="47" t="s">
        <v>4</v>
      </c>
      <c r="J86" s="48" t="s">
        <v>4</v>
      </c>
      <c r="K86" s="49" t="s">
        <v>4</v>
      </c>
      <c r="L86" s="18">
        <v>3</v>
      </c>
      <c r="M86" s="18" t="s">
        <v>7</v>
      </c>
      <c r="N86" s="19" t="s">
        <v>128</v>
      </c>
    </row>
    <row r="87" spans="1:14" ht="18.75">
      <c r="B87" s="15" t="s">
        <v>3</v>
      </c>
      <c r="C87" s="38">
        <v>450</v>
      </c>
      <c r="D87" s="39"/>
      <c r="E87" s="40"/>
      <c r="I87" s="50" t="s">
        <v>3</v>
      </c>
      <c r="J87" s="51" t="s">
        <v>3</v>
      </c>
      <c r="K87" s="52" t="s">
        <v>3</v>
      </c>
      <c r="L87" s="53">
        <v>600</v>
      </c>
      <c r="M87" s="39"/>
      <c r="N87" s="40"/>
    </row>
    <row r="88" spans="1:14" ht="18.75">
      <c r="A88" s="179"/>
      <c r="B88" s="175" t="s">
        <v>6</v>
      </c>
      <c r="C88" s="176">
        <f>(C87/(E86+(C86*60)))*3.6</f>
        <v>11.328671328671328</v>
      </c>
      <c r="D88" s="177"/>
      <c r="E88" s="178"/>
      <c r="F88" s="179"/>
      <c r="G88" s="179"/>
      <c r="H88" s="179"/>
      <c r="I88" s="110" t="s">
        <v>6</v>
      </c>
      <c r="J88" s="111" t="s">
        <v>6</v>
      </c>
      <c r="K88" s="112" t="s">
        <v>6</v>
      </c>
      <c r="L88" s="180">
        <f>(L87/(N86+(L86*60)))*3.6</f>
        <v>11.933701657458563</v>
      </c>
      <c r="M88" s="177"/>
      <c r="N88" s="178"/>
    </row>
    <row r="89" spans="1:14" ht="19.5" thickBot="1">
      <c r="B89" s="14" t="s">
        <v>5</v>
      </c>
      <c r="C89" s="44">
        <f>C88/$H$1</f>
        <v>0.98510185466707201</v>
      </c>
      <c r="D89" s="45"/>
      <c r="E89" s="46"/>
      <c r="I89" s="54" t="s">
        <v>5</v>
      </c>
      <c r="J89" s="55" t="s">
        <v>5</v>
      </c>
      <c r="K89" s="56" t="s">
        <v>5</v>
      </c>
      <c r="L89" s="57">
        <f>L88/$H$1</f>
        <v>1.0377131876050925</v>
      </c>
      <c r="M89" s="45"/>
      <c r="N89" s="46"/>
    </row>
    <row r="90" spans="1:14" ht="15.75" thickBot="1"/>
    <row r="91" spans="1:14" ht="19.5" thickBot="1">
      <c r="B91" s="16" t="s">
        <v>4</v>
      </c>
      <c r="C91" s="17">
        <v>3</v>
      </c>
      <c r="D91" s="18" t="s">
        <v>7</v>
      </c>
      <c r="E91" s="19" t="s">
        <v>180</v>
      </c>
    </row>
    <row r="92" spans="1:14" ht="18.75">
      <c r="B92" s="15" t="s">
        <v>3</v>
      </c>
      <c r="C92" s="38">
        <v>750</v>
      </c>
      <c r="D92" s="39"/>
      <c r="E92" s="40"/>
    </row>
    <row r="93" spans="1:14" ht="18.75">
      <c r="A93" s="179"/>
      <c r="B93" s="175" t="s">
        <v>6</v>
      </c>
      <c r="C93" s="176">
        <f>(C92/(E91+(C91*60)))*3.6</f>
        <v>11.739130434782608</v>
      </c>
      <c r="D93" s="177"/>
      <c r="E93" s="178"/>
      <c r="F93" s="179"/>
      <c r="G93" s="179"/>
      <c r="H93" s="179"/>
      <c r="I93" s="179"/>
      <c r="J93" s="179"/>
      <c r="K93" s="179"/>
      <c r="L93" s="179"/>
      <c r="M93" s="179"/>
      <c r="N93" s="179"/>
    </row>
    <row r="94" spans="1:14" ht="19.5" thickBot="1">
      <c r="B94" s="14" t="s">
        <v>5</v>
      </c>
      <c r="C94" s="44">
        <f>C93/$H$1</f>
        <v>1.0207939508506616</v>
      </c>
      <c r="D94" s="45"/>
      <c r="E94" s="46"/>
    </row>
  </sheetData>
  <mergeCells count="194">
    <mergeCell ref="AA77:AB77"/>
    <mergeCell ref="AC77:AD77"/>
    <mergeCell ref="C59:E59"/>
    <mergeCell ref="I59:K59"/>
    <mergeCell ref="L59:N59"/>
    <mergeCell ref="C60:E60"/>
    <mergeCell ref="C61:E61"/>
    <mergeCell ref="Y49:AA49"/>
    <mergeCell ref="AB49:AD49"/>
    <mergeCell ref="S50:U50"/>
    <mergeCell ref="Y50:AA50"/>
    <mergeCell ref="AB50:AD50"/>
    <mergeCell ref="S51:U51"/>
    <mergeCell ref="S52:U52"/>
    <mergeCell ref="I58:K58"/>
    <mergeCell ref="L58:N58"/>
    <mergeCell ref="L53:N53"/>
    <mergeCell ref="C54:E54"/>
    <mergeCell ref="I54:K54"/>
    <mergeCell ref="L54:N54"/>
    <mergeCell ref="C50:E50"/>
    <mergeCell ref="C51:E51"/>
    <mergeCell ref="C53:E53"/>
    <mergeCell ref="F53:H54"/>
    <mergeCell ref="I53:K53"/>
    <mergeCell ref="C45:E45"/>
    <mergeCell ref="C46:E46"/>
    <mergeCell ref="I48:K48"/>
    <mergeCell ref="L48:N48"/>
    <mergeCell ref="C49:E49"/>
    <mergeCell ref="I49:K49"/>
    <mergeCell ref="L49:N49"/>
    <mergeCell ref="I43:K43"/>
    <mergeCell ref="L43:N43"/>
    <mergeCell ref="C44:E44"/>
    <mergeCell ref="I44:K44"/>
    <mergeCell ref="L44:N44"/>
    <mergeCell ref="O4:Q4"/>
    <mergeCell ref="C6:E6"/>
    <mergeCell ref="F6:H6"/>
    <mergeCell ref="I6:K6"/>
    <mergeCell ref="L6:N6"/>
    <mergeCell ref="A4:A7"/>
    <mergeCell ref="C4:E4"/>
    <mergeCell ref="F4:H4"/>
    <mergeCell ref="I4:K4"/>
    <mergeCell ref="L4:N4"/>
    <mergeCell ref="O6:Q6"/>
    <mergeCell ref="C7:E7"/>
    <mergeCell ref="F7:H7"/>
    <mergeCell ref="I7:K7"/>
    <mergeCell ref="L7:N7"/>
    <mergeCell ref="O7:Q7"/>
    <mergeCell ref="O9:Q9"/>
    <mergeCell ref="C11:E11"/>
    <mergeCell ref="F11:H11"/>
    <mergeCell ref="I11:K11"/>
    <mergeCell ref="L11:N11"/>
    <mergeCell ref="A9:A12"/>
    <mergeCell ref="C9:E9"/>
    <mergeCell ref="F9:H9"/>
    <mergeCell ref="I9:K9"/>
    <mergeCell ref="L9:N9"/>
    <mergeCell ref="O11:Q11"/>
    <mergeCell ref="C12:E12"/>
    <mergeCell ref="F12:H12"/>
    <mergeCell ref="I12:K12"/>
    <mergeCell ref="L12:N12"/>
    <mergeCell ref="O12:Q12"/>
    <mergeCell ref="O14:Q14"/>
    <mergeCell ref="C16:E16"/>
    <mergeCell ref="F16:H16"/>
    <mergeCell ref="I16:K16"/>
    <mergeCell ref="L16:N16"/>
    <mergeCell ref="A14:A17"/>
    <mergeCell ref="C14:E14"/>
    <mergeCell ref="F14:H14"/>
    <mergeCell ref="I14:K14"/>
    <mergeCell ref="L14:N14"/>
    <mergeCell ref="O16:Q16"/>
    <mergeCell ref="C17:E17"/>
    <mergeCell ref="F17:H17"/>
    <mergeCell ref="I17:K17"/>
    <mergeCell ref="L17:N17"/>
    <mergeCell ref="O17:Q17"/>
    <mergeCell ref="C20:E20"/>
    <mergeCell ref="C21:E21"/>
    <mergeCell ref="C22:E22"/>
    <mergeCell ref="A26:A29"/>
    <mergeCell ref="C26:E26"/>
    <mergeCell ref="C29:E29"/>
    <mergeCell ref="I26:K26"/>
    <mergeCell ref="L26:N26"/>
    <mergeCell ref="O26:Q26"/>
    <mergeCell ref="C28:E28"/>
    <mergeCell ref="F28:H28"/>
    <mergeCell ref="I28:K28"/>
    <mergeCell ref="L28:N28"/>
    <mergeCell ref="O28:Q28"/>
    <mergeCell ref="F26:H26"/>
    <mergeCell ref="I29:K29"/>
    <mergeCell ref="L29:N29"/>
    <mergeCell ref="O29:Q29"/>
    <mergeCell ref="O31:Q31"/>
    <mergeCell ref="C33:E33"/>
    <mergeCell ref="F29:H29"/>
    <mergeCell ref="F33:H33"/>
    <mergeCell ref="I33:K33"/>
    <mergeCell ref="L33:N33"/>
    <mergeCell ref="O33:Q33"/>
    <mergeCell ref="C34:E34"/>
    <mergeCell ref="F34:H34"/>
    <mergeCell ref="I34:K34"/>
    <mergeCell ref="L34:N34"/>
    <mergeCell ref="O34:Q34"/>
    <mergeCell ref="C39:E39"/>
    <mergeCell ref="I36:K36"/>
    <mergeCell ref="L36:N36"/>
    <mergeCell ref="C37:E37"/>
    <mergeCell ref="I37:K37"/>
    <mergeCell ref="L37:N37"/>
    <mergeCell ref="C38:E38"/>
    <mergeCell ref="A31:A34"/>
    <mergeCell ref="C31:E31"/>
    <mergeCell ref="F31:H31"/>
    <mergeCell ref="I31:K31"/>
    <mergeCell ref="L31:N31"/>
    <mergeCell ref="S66:V66"/>
    <mergeCell ref="W66:Z66"/>
    <mergeCell ref="AA66:AD66"/>
    <mergeCell ref="R68:R69"/>
    <mergeCell ref="S68:S69"/>
    <mergeCell ref="T68:T69"/>
    <mergeCell ref="U68:V68"/>
    <mergeCell ref="W68:AB68"/>
    <mergeCell ref="AC68:AD68"/>
    <mergeCell ref="W69:Y69"/>
    <mergeCell ref="AA69:AB69"/>
    <mergeCell ref="AC69:AD69"/>
    <mergeCell ref="AC70:AD71"/>
    <mergeCell ref="R72:R73"/>
    <mergeCell ref="S72:S73"/>
    <mergeCell ref="U72:U73"/>
    <mergeCell ref="V72:V73"/>
    <mergeCell ref="W72:W73"/>
    <mergeCell ref="X72:X73"/>
    <mergeCell ref="Y72:Y73"/>
    <mergeCell ref="Z72:Z73"/>
    <mergeCell ref="AA72:AB73"/>
    <mergeCell ref="AC72:AD73"/>
    <mergeCell ref="R70:R71"/>
    <mergeCell ref="S70:S71"/>
    <mergeCell ref="U70:U71"/>
    <mergeCell ref="V70:V71"/>
    <mergeCell ref="W70:W71"/>
    <mergeCell ref="X70:X71"/>
    <mergeCell ref="Y70:Y71"/>
    <mergeCell ref="Z70:Z71"/>
    <mergeCell ref="AA70:AB71"/>
    <mergeCell ref="AC74:AD75"/>
    <mergeCell ref="AA76:AB76"/>
    <mergeCell ref="AC76:AD76"/>
    <mergeCell ref="R74:R75"/>
    <mergeCell ref="S74:S75"/>
    <mergeCell ref="U74:U75"/>
    <mergeCell ref="V74:V75"/>
    <mergeCell ref="W74:W75"/>
    <mergeCell ref="X74:X75"/>
    <mergeCell ref="Y74:Y75"/>
    <mergeCell ref="Z74:Z75"/>
    <mergeCell ref="AA74:AB75"/>
    <mergeCell ref="I81:K81"/>
    <mergeCell ref="C82:E82"/>
    <mergeCell ref="I82:K82"/>
    <mergeCell ref="L82:N82"/>
    <mergeCell ref="C83:E83"/>
    <mergeCell ref="I83:K83"/>
    <mergeCell ref="L83:N83"/>
    <mergeCell ref="C84:E84"/>
    <mergeCell ref="I84:K84"/>
    <mergeCell ref="L84:N84"/>
    <mergeCell ref="C92:E92"/>
    <mergeCell ref="C93:E93"/>
    <mergeCell ref="C94:E94"/>
    <mergeCell ref="I86:K86"/>
    <mergeCell ref="C87:E87"/>
    <mergeCell ref="I87:K87"/>
    <mergeCell ref="L87:N87"/>
    <mergeCell ref="C88:E88"/>
    <mergeCell ref="I88:K88"/>
    <mergeCell ref="L88:N88"/>
    <mergeCell ref="C89:E89"/>
    <mergeCell ref="I89:K89"/>
    <mergeCell ref="L89:N89"/>
  </mergeCells>
  <pageMargins left="0.7" right="0.7" top="0.75" bottom="0.75" header="0.3" footer="0.3"/>
  <pageSetup paperSize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AD94"/>
  <sheetViews>
    <sheetView topLeftCell="A75" workbookViewId="0">
      <selection activeCell="F92" sqref="F92"/>
    </sheetView>
  </sheetViews>
  <sheetFormatPr baseColWidth="10" defaultRowHeight="15"/>
  <cols>
    <col min="3" max="3" width="4.7109375" customWidth="1"/>
    <col min="4" max="4" width="1.7109375" customWidth="1"/>
    <col min="5" max="6" width="4.7109375" customWidth="1"/>
    <col min="7" max="7" width="1.7109375" customWidth="1"/>
    <col min="8" max="9" width="4.7109375" customWidth="1"/>
    <col min="10" max="10" width="1.7109375" customWidth="1"/>
    <col min="11" max="12" width="4.7109375" customWidth="1"/>
    <col min="13" max="13" width="1.7109375" customWidth="1"/>
    <col min="14" max="15" width="4.7109375" customWidth="1"/>
    <col min="16" max="16" width="1.7109375" customWidth="1"/>
    <col min="17" max="17" width="4.7109375" customWidth="1"/>
    <col min="23" max="23" width="4.7109375" customWidth="1"/>
    <col min="24" max="24" width="1.7109375" customWidth="1"/>
    <col min="25" max="25" width="4.7109375" customWidth="1"/>
  </cols>
  <sheetData>
    <row r="1" spans="1:18">
      <c r="A1" t="s">
        <v>59</v>
      </c>
      <c r="B1" t="s">
        <v>60</v>
      </c>
      <c r="F1" t="s">
        <v>2</v>
      </c>
      <c r="G1" t="s">
        <v>7</v>
      </c>
      <c r="H1">
        <v>15.5</v>
      </c>
    </row>
    <row r="3" spans="1:18" ht="15.75" thickBot="1">
      <c r="A3" s="2">
        <v>41597</v>
      </c>
    </row>
    <row r="4" spans="1:18" ht="15.75" thickBot="1">
      <c r="A4" s="113">
        <v>0.85</v>
      </c>
      <c r="B4" s="3" t="s">
        <v>3</v>
      </c>
      <c r="C4" s="58">
        <v>100</v>
      </c>
      <c r="D4" s="59"/>
      <c r="E4" s="60"/>
      <c r="F4" s="58">
        <v>100</v>
      </c>
      <c r="G4" s="59"/>
      <c r="H4" s="60"/>
      <c r="I4" s="58">
        <v>100</v>
      </c>
      <c r="J4" s="59"/>
      <c r="K4" s="60"/>
      <c r="L4" s="58">
        <v>100</v>
      </c>
      <c r="M4" s="59"/>
      <c r="N4" s="60"/>
      <c r="O4" s="58">
        <v>100</v>
      </c>
      <c r="P4" s="59"/>
      <c r="Q4" s="60"/>
    </row>
    <row r="5" spans="1:18">
      <c r="A5" s="114"/>
      <c r="B5" s="4" t="s">
        <v>4</v>
      </c>
      <c r="C5" s="7">
        <v>0</v>
      </c>
      <c r="D5" s="8" t="s">
        <v>7</v>
      </c>
      <c r="E5" s="9" t="s">
        <v>18</v>
      </c>
      <c r="F5" s="7">
        <v>0</v>
      </c>
      <c r="G5" s="8" t="s">
        <v>7</v>
      </c>
      <c r="H5" s="9" t="s">
        <v>34</v>
      </c>
      <c r="I5" s="7">
        <v>0</v>
      </c>
      <c r="J5" s="8" t="s">
        <v>7</v>
      </c>
      <c r="K5" s="9" t="s">
        <v>11</v>
      </c>
      <c r="L5" s="7">
        <v>0</v>
      </c>
      <c r="M5" s="8" t="s">
        <v>7</v>
      </c>
      <c r="N5" s="9" t="s">
        <v>29</v>
      </c>
      <c r="O5" s="7">
        <v>0</v>
      </c>
      <c r="P5" s="8" t="s">
        <v>7</v>
      </c>
      <c r="Q5" s="9" t="s">
        <v>34</v>
      </c>
    </row>
    <row r="6" spans="1:18">
      <c r="A6" s="115"/>
      <c r="B6" s="6" t="s">
        <v>6</v>
      </c>
      <c r="C6" s="110">
        <f>(C4/(E5+(60*C5)))*3.6</f>
        <v>12.413793103448276</v>
      </c>
      <c r="D6" s="111"/>
      <c r="E6" s="112"/>
      <c r="F6" s="110">
        <f t="shared" ref="F6" si="0">(F4/(H5+(60*F5)))*3.6</f>
        <v>12</v>
      </c>
      <c r="G6" s="111"/>
      <c r="H6" s="112"/>
      <c r="I6" s="110">
        <f t="shared" ref="I6" si="1">(I4/(K5+(60*I5)))*3.6</f>
        <v>12.857142857142858</v>
      </c>
      <c r="J6" s="111"/>
      <c r="K6" s="112"/>
      <c r="L6" s="110">
        <f t="shared" ref="L6" si="2">(L4/(N5+(60*L5)))*3.6</f>
        <v>11.612903225806452</v>
      </c>
      <c r="M6" s="111"/>
      <c r="N6" s="112"/>
      <c r="O6" s="110">
        <f t="shared" ref="O6" si="3">(O4/(Q5+(60*O5)))*3.6</f>
        <v>12</v>
      </c>
      <c r="P6" s="111"/>
      <c r="Q6" s="112"/>
    </row>
    <row r="7" spans="1:18" ht="15.75" thickBot="1">
      <c r="A7" s="116"/>
      <c r="B7" s="5" t="s">
        <v>5</v>
      </c>
      <c r="C7" s="107">
        <f>C6/$H$1</f>
        <v>0.80088987764182429</v>
      </c>
      <c r="D7" s="108"/>
      <c r="E7" s="109"/>
      <c r="F7" s="107">
        <f t="shared" ref="F7" si="4">F6/$H$1</f>
        <v>0.77419354838709675</v>
      </c>
      <c r="G7" s="108"/>
      <c r="H7" s="109"/>
      <c r="I7" s="107">
        <f t="shared" ref="I7" si="5">I6/$H$1</f>
        <v>0.82949308755760376</v>
      </c>
      <c r="J7" s="108"/>
      <c r="K7" s="109"/>
      <c r="L7" s="107">
        <f t="shared" ref="L7" si="6">L6/$H$1</f>
        <v>0.74921956295525494</v>
      </c>
      <c r="M7" s="108"/>
      <c r="N7" s="109"/>
      <c r="O7" s="107">
        <f t="shared" ref="O7" si="7">O6/$H$1</f>
        <v>0.77419354838709675</v>
      </c>
      <c r="P7" s="108"/>
      <c r="Q7" s="109"/>
    </row>
    <row r="8" spans="1:18" ht="21.75" thickBot="1">
      <c r="A8" s="1"/>
    </row>
    <row r="9" spans="1:18" ht="15.75" customHeight="1" thickBot="1">
      <c r="A9" s="113">
        <v>1</v>
      </c>
      <c r="B9" s="3" t="s">
        <v>3</v>
      </c>
      <c r="C9" s="58">
        <v>100</v>
      </c>
      <c r="D9" s="59"/>
      <c r="E9" s="60"/>
      <c r="F9" s="58">
        <v>100</v>
      </c>
      <c r="G9" s="59"/>
      <c r="H9" s="60"/>
      <c r="I9" s="58">
        <v>100</v>
      </c>
      <c r="J9" s="59"/>
      <c r="K9" s="60"/>
      <c r="L9" s="58">
        <v>100</v>
      </c>
      <c r="M9" s="59"/>
      <c r="N9" s="60"/>
      <c r="O9" s="58">
        <v>100</v>
      </c>
      <c r="P9" s="59"/>
      <c r="Q9" s="60"/>
      <c r="R9" s="10"/>
    </row>
    <row r="10" spans="1:18" ht="15" customHeight="1">
      <c r="A10" s="114"/>
      <c r="B10" s="4" t="s">
        <v>4</v>
      </c>
      <c r="C10" s="7">
        <v>0</v>
      </c>
      <c r="D10" s="8" t="s">
        <v>7</v>
      </c>
      <c r="E10" s="9" t="s">
        <v>43</v>
      </c>
      <c r="F10" s="7">
        <v>0</v>
      </c>
      <c r="G10" s="8" t="s">
        <v>7</v>
      </c>
      <c r="H10" s="9" t="s">
        <v>43</v>
      </c>
      <c r="I10" s="7">
        <v>0</v>
      </c>
      <c r="J10" s="8" t="s">
        <v>7</v>
      </c>
      <c r="K10" s="9" t="s">
        <v>48</v>
      </c>
      <c r="L10" s="7">
        <v>0</v>
      </c>
      <c r="M10" s="8" t="s">
        <v>7</v>
      </c>
      <c r="N10" s="9" t="s">
        <v>45</v>
      </c>
      <c r="O10" s="7">
        <v>0</v>
      </c>
      <c r="P10" s="8" t="s">
        <v>7</v>
      </c>
      <c r="Q10" s="9" t="s">
        <v>45</v>
      </c>
    </row>
    <row r="11" spans="1:18" ht="15.75" customHeight="1">
      <c r="A11" s="115"/>
      <c r="B11" s="6" t="s">
        <v>6</v>
      </c>
      <c r="C11" s="110">
        <f>(C9/(E10+(60*C10)))*3.6</f>
        <v>15.000000000000002</v>
      </c>
      <c r="D11" s="111"/>
      <c r="E11" s="112"/>
      <c r="F11" s="110">
        <f t="shared" ref="F11" si="8">(F9/(H10+(60*F10)))*3.6</f>
        <v>15.000000000000002</v>
      </c>
      <c r="G11" s="111"/>
      <c r="H11" s="112"/>
      <c r="I11" s="110">
        <f t="shared" ref="I11" si="9">(I9/(K10+(60*I10)))*3.6</f>
        <v>13.846153846153847</v>
      </c>
      <c r="J11" s="111"/>
      <c r="K11" s="112"/>
      <c r="L11" s="110">
        <f t="shared" ref="L11" si="10">(L9/(N10+(60*L10)))*3.6</f>
        <v>15.652173913043478</v>
      </c>
      <c r="M11" s="111"/>
      <c r="N11" s="112"/>
      <c r="O11" s="110">
        <f t="shared" ref="O11" si="11">(O9/(Q10+(60*O10)))*3.6</f>
        <v>15.652173913043478</v>
      </c>
      <c r="P11" s="111"/>
      <c r="Q11" s="112"/>
    </row>
    <row r="12" spans="1:18" ht="15.75" customHeight="1" thickBot="1">
      <c r="A12" s="116"/>
      <c r="B12" s="5" t="s">
        <v>5</v>
      </c>
      <c r="C12" s="107">
        <f>C11/$H$1</f>
        <v>0.96774193548387111</v>
      </c>
      <c r="D12" s="108"/>
      <c r="E12" s="109"/>
      <c r="F12" s="107">
        <f t="shared" ref="F12" si="12">F11/$H$1</f>
        <v>0.96774193548387111</v>
      </c>
      <c r="G12" s="108"/>
      <c r="H12" s="109"/>
      <c r="I12" s="107">
        <f t="shared" ref="I12" si="13">I11/$H$1</f>
        <v>0.89330024813895781</v>
      </c>
      <c r="J12" s="108"/>
      <c r="K12" s="109"/>
      <c r="L12" s="107">
        <f t="shared" ref="L12" si="14">L11/$H$1</f>
        <v>1.0098176718092566</v>
      </c>
      <c r="M12" s="108"/>
      <c r="N12" s="109"/>
      <c r="O12" s="107">
        <f t="shared" ref="O12" si="15">O11/$H$1</f>
        <v>1.0098176718092566</v>
      </c>
      <c r="P12" s="108"/>
      <c r="Q12" s="109"/>
    </row>
    <row r="13" spans="1:18" ht="21.75" thickBot="1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</row>
    <row r="14" spans="1:18" ht="15.75" thickBot="1">
      <c r="A14" s="113">
        <v>1.1499999999999999</v>
      </c>
      <c r="B14" s="3" t="s">
        <v>3</v>
      </c>
      <c r="C14" s="58">
        <v>100</v>
      </c>
      <c r="D14" s="59"/>
      <c r="E14" s="60"/>
      <c r="F14" s="58">
        <v>100</v>
      </c>
      <c r="G14" s="59"/>
      <c r="H14" s="60"/>
      <c r="I14" s="58">
        <v>100</v>
      </c>
      <c r="J14" s="59"/>
      <c r="K14" s="60"/>
      <c r="L14" s="58">
        <v>100</v>
      </c>
      <c r="M14" s="59"/>
      <c r="N14" s="60"/>
      <c r="O14" s="58">
        <v>100</v>
      </c>
      <c r="P14" s="59"/>
      <c r="Q14" s="60"/>
    </row>
    <row r="15" spans="1:18">
      <c r="A15" s="114"/>
      <c r="B15" s="4" t="s">
        <v>4</v>
      </c>
      <c r="C15" s="7"/>
      <c r="D15" s="8" t="s">
        <v>7</v>
      </c>
      <c r="E15" s="9"/>
      <c r="F15" s="7"/>
      <c r="G15" s="8" t="s">
        <v>7</v>
      </c>
      <c r="H15" s="9"/>
      <c r="I15" s="7"/>
      <c r="J15" s="8" t="s">
        <v>7</v>
      </c>
      <c r="K15" s="9"/>
      <c r="L15" s="7"/>
      <c r="M15" s="8" t="s">
        <v>7</v>
      </c>
      <c r="N15" s="9"/>
      <c r="O15" s="7"/>
      <c r="P15" s="8" t="s">
        <v>7</v>
      </c>
      <c r="Q15" s="9"/>
    </row>
    <row r="16" spans="1:18">
      <c r="A16" s="115"/>
      <c r="B16" s="6" t="s">
        <v>6</v>
      </c>
      <c r="C16" s="110" t="e">
        <f>(C14/(E15+(60*C15)))*3.6</f>
        <v>#DIV/0!</v>
      </c>
      <c r="D16" s="111"/>
      <c r="E16" s="112"/>
      <c r="F16" s="110" t="e">
        <f t="shared" ref="F16" si="16">(F14/(H15+(60*F15)))*3.6</f>
        <v>#DIV/0!</v>
      </c>
      <c r="G16" s="111"/>
      <c r="H16" s="112"/>
      <c r="I16" s="110" t="e">
        <f t="shared" ref="I16" si="17">(I14/(K15+(60*I15)))*3.6</f>
        <v>#DIV/0!</v>
      </c>
      <c r="J16" s="111"/>
      <c r="K16" s="112"/>
      <c r="L16" s="110" t="e">
        <f t="shared" ref="L16" si="18">(L14/(N15+(60*L15)))*3.6</f>
        <v>#DIV/0!</v>
      </c>
      <c r="M16" s="111"/>
      <c r="N16" s="112"/>
      <c r="O16" s="110" t="e">
        <f t="shared" ref="O16" si="19">(O14/(Q15+(60*O15)))*3.6</f>
        <v>#DIV/0!</v>
      </c>
      <c r="P16" s="111"/>
      <c r="Q16" s="112"/>
    </row>
    <row r="17" spans="1:17" ht="15.75" thickBot="1">
      <c r="A17" s="116"/>
      <c r="B17" s="5" t="s">
        <v>5</v>
      </c>
      <c r="C17" s="107" t="e">
        <f>C16/$H$1</f>
        <v>#DIV/0!</v>
      </c>
      <c r="D17" s="108"/>
      <c r="E17" s="109"/>
      <c r="F17" s="107" t="e">
        <f t="shared" ref="F17" si="20">F16/$H$1</f>
        <v>#DIV/0!</v>
      </c>
      <c r="G17" s="108"/>
      <c r="H17" s="109"/>
      <c r="I17" s="107" t="e">
        <f t="shared" ref="I17" si="21">I16/$H$1</f>
        <v>#DIV/0!</v>
      </c>
      <c r="J17" s="108"/>
      <c r="K17" s="109"/>
      <c r="L17" s="107" t="e">
        <f t="shared" ref="L17" si="22">L16/$H$1</f>
        <v>#DIV/0!</v>
      </c>
      <c r="M17" s="108"/>
      <c r="N17" s="109"/>
      <c r="O17" s="107" t="e">
        <f t="shared" ref="O17" si="23">O16/$H$1</f>
        <v>#DIV/0!</v>
      </c>
      <c r="P17" s="108"/>
      <c r="Q17" s="109"/>
    </row>
    <row r="18" spans="1:17" ht="21.75" thickBot="1">
      <c r="A18" s="1"/>
    </row>
    <row r="19" spans="1:17" ht="19.5" thickBot="1">
      <c r="B19" s="16" t="s">
        <v>4</v>
      </c>
      <c r="C19" s="17">
        <v>6</v>
      </c>
      <c r="D19" s="18" t="s">
        <v>7</v>
      </c>
      <c r="E19" s="19" t="s">
        <v>9</v>
      </c>
    </row>
    <row r="20" spans="1:17" ht="18.75">
      <c r="B20" s="15" t="s">
        <v>3</v>
      </c>
      <c r="C20" s="38">
        <v>1140</v>
      </c>
      <c r="D20" s="39"/>
      <c r="E20" s="40"/>
    </row>
    <row r="21" spans="1:17" ht="18.75">
      <c r="B21" s="13" t="s">
        <v>6</v>
      </c>
      <c r="C21" s="41">
        <f>(C20/(E19+(C19*60)))*3.6</f>
        <v>11.4</v>
      </c>
      <c r="D21" s="42"/>
      <c r="E21" s="43"/>
    </row>
    <row r="22" spans="1:17" ht="19.5" thickBot="1">
      <c r="B22" s="14" t="s">
        <v>5</v>
      </c>
      <c r="C22" s="44">
        <f>C21/H1</f>
        <v>0.73548387096774193</v>
      </c>
      <c r="D22" s="45"/>
      <c r="E22" s="46"/>
    </row>
    <row r="25" spans="1:17" ht="15.75" thickBot="1">
      <c r="A25" s="2">
        <v>41604</v>
      </c>
    </row>
    <row r="26" spans="1:17" ht="15.75" thickBot="1">
      <c r="A26" s="113">
        <v>0.85</v>
      </c>
      <c r="B26" s="3" t="s">
        <v>3</v>
      </c>
      <c r="C26" s="58">
        <v>100</v>
      </c>
      <c r="D26" s="59"/>
      <c r="E26" s="60"/>
      <c r="F26" s="58">
        <v>100</v>
      </c>
      <c r="G26" s="59"/>
      <c r="H26" s="60"/>
      <c r="I26" s="58">
        <v>100</v>
      </c>
      <c r="J26" s="59"/>
      <c r="K26" s="60"/>
      <c r="L26" s="58">
        <v>100</v>
      </c>
      <c r="M26" s="59"/>
      <c r="N26" s="60"/>
      <c r="O26" s="58">
        <v>100</v>
      </c>
      <c r="P26" s="59"/>
      <c r="Q26" s="60"/>
    </row>
    <row r="27" spans="1:17">
      <c r="A27" s="114"/>
      <c r="B27" s="4" t="s">
        <v>4</v>
      </c>
      <c r="C27" s="7">
        <v>0</v>
      </c>
      <c r="D27" s="8" t="s">
        <v>7</v>
      </c>
      <c r="E27" s="9" t="s">
        <v>79</v>
      </c>
      <c r="F27" s="7">
        <v>0</v>
      </c>
      <c r="G27" s="8" t="s">
        <v>7</v>
      </c>
      <c r="H27" s="9" t="s">
        <v>80</v>
      </c>
      <c r="I27" s="7">
        <v>0</v>
      </c>
      <c r="J27" s="8" t="s">
        <v>7</v>
      </c>
      <c r="K27" s="9" t="s">
        <v>81</v>
      </c>
      <c r="L27" s="7">
        <v>0</v>
      </c>
      <c r="M27" s="8" t="s">
        <v>7</v>
      </c>
      <c r="N27" s="9" t="s">
        <v>34</v>
      </c>
      <c r="O27" s="7">
        <v>0</v>
      </c>
      <c r="P27" s="8" t="s">
        <v>7</v>
      </c>
      <c r="Q27" s="9" t="s">
        <v>82</v>
      </c>
    </row>
    <row r="28" spans="1:17">
      <c r="A28" s="115"/>
      <c r="B28" s="6" t="s">
        <v>6</v>
      </c>
      <c r="C28" s="110">
        <f>(C26/(E27+(60*C27)))*3.6</f>
        <v>14.173228346456694</v>
      </c>
      <c r="D28" s="111"/>
      <c r="E28" s="112"/>
      <c r="F28" s="110">
        <f t="shared" ref="F28" si="24">(F26/(H27+(60*F27)))*3.6</f>
        <v>13.483146067415731</v>
      </c>
      <c r="G28" s="111"/>
      <c r="H28" s="112"/>
      <c r="I28" s="110">
        <f t="shared" ref="I28" si="25">(I26/(K27+(60*I27)))*3.6</f>
        <v>12.203389830508474</v>
      </c>
      <c r="J28" s="111"/>
      <c r="K28" s="112"/>
      <c r="L28" s="110">
        <f t="shared" ref="L28" si="26">(L26/(N27+(60*L27)))*3.6</f>
        <v>12</v>
      </c>
      <c r="M28" s="111"/>
      <c r="N28" s="112"/>
      <c r="O28" s="110">
        <f t="shared" ref="O28" si="27">(O26/(Q27+(60*O27)))*3.6</f>
        <v>13.09090909090909</v>
      </c>
      <c r="P28" s="111"/>
      <c r="Q28" s="112"/>
    </row>
    <row r="29" spans="1:17" ht="15.75" thickBot="1">
      <c r="A29" s="116"/>
      <c r="B29" s="5" t="s">
        <v>5</v>
      </c>
      <c r="C29" s="107">
        <f>C28/$H$1</f>
        <v>0.91440182880365772</v>
      </c>
      <c r="D29" s="108"/>
      <c r="E29" s="109"/>
      <c r="F29" s="107">
        <f t="shared" ref="F29" si="28">F28/$H$1</f>
        <v>0.86988039144617624</v>
      </c>
      <c r="G29" s="108"/>
      <c r="H29" s="109"/>
      <c r="I29" s="107">
        <f t="shared" ref="I29" si="29">I28/$H$1</f>
        <v>0.78731547293603055</v>
      </c>
      <c r="J29" s="108"/>
      <c r="K29" s="109"/>
      <c r="L29" s="107">
        <f t="shared" ref="L29" si="30">L28/$H$1</f>
        <v>0.77419354838709675</v>
      </c>
      <c r="M29" s="108"/>
      <c r="N29" s="109"/>
      <c r="O29" s="107">
        <f t="shared" ref="O29" si="31">O28/$H$1</f>
        <v>0.84457478005865094</v>
      </c>
      <c r="P29" s="108"/>
      <c r="Q29" s="109"/>
    </row>
    <row r="30" spans="1:17" ht="15.75" thickBot="1"/>
    <row r="31" spans="1:17" ht="15.75" thickBot="1">
      <c r="A31" s="113">
        <v>0.85</v>
      </c>
      <c r="B31" s="3" t="s">
        <v>3</v>
      </c>
      <c r="C31" s="58">
        <v>100</v>
      </c>
      <c r="D31" s="59"/>
      <c r="E31" s="60"/>
      <c r="F31" s="58">
        <v>100</v>
      </c>
      <c r="G31" s="59"/>
      <c r="H31" s="60"/>
      <c r="I31" s="58">
        <v>100</v>
      </c>
      <c r="J31" s="59"/>
      <c r="K31" s="60"/>
      <c r="L31" s="58">
        <v>100</v>
      </c>
      <c r="M31" s="59"/>
      <c r="N31" s="60"/>
      <c r="O31" s="58">
        <v>100</v>
      </c>
      <c r="P31" s="59"/>
      <c r="Q31" s="60"/>
    </row>
    <row r="32" spans="1:17">
      <c r="A32" s="114"/>
      <c r="B32" s="4" t="s">
        <v>4</v>
      </c>
      <c r="C32" s="7">
        <v>0</v>
      </c>
      <c r="D32" s="8" t="s">
        <v>7</v>
      </c>
      <c r="E32" s="9" t="s">
        <v>44</v>
      </c>
      <c r="F32" s="7">
        <v>0</v>
      </c>
      <c r="G32" s="8" t="s">
        <v>7</v>
      </c>
      <c r="H32" s="9" t="s">
        <v>34</v>
      </c>
      <c r="I32" s="7">
        <v>0</v>
      </c>
      <c r="J32" s="8" t="s">
        <v>7</v>
      </c>
      <c r="K32" s="9" t="s">
        <v>42</v>
      </c>
      <c r="L32" s="7">
        <v>0</v>
      </c>
      <c r="M32" s="8" t="s">
        <v>7</v>
      </c>
      <c r="N32" s="9" t="s">
        <v>83</v>
      </c>
      <c r="O32" s="7">
        <v>0</v>
      </c>
      <c r="P32" s="8" t="s">
        <v>7</v>
      </c>
      <c r="Q32" s="9" t="s">
        <v>84</v>
      </c>
    </row>
    <row r="33" spans="1:17">
      <c r="A33" s="115"/>
      <c r="B33" s="6" t="s">
        <v>6</v>
      </c>
      <c r="C33" s="110">
        <f>(C31/(E32+(60*C32)))*3.6</f>
        <v>14.4</v>
      </c>
      <c r="D33" s="111"/>
      <c r="E33" s="112"/>
      <c r="F33" s="110">
        <f t="shared" ref="F33" si="32">(F31/(H32+(60*F32)))*3.6</f>
        <v>12</v>
      </c>
      <c r="G33" s="111"/>
      <c r="H33" s="112"/>
      <c r="I33" s="110">
        <f t="shared" ref="I33" si="33">(I31/(K32+(60*I32)))*3.6</f>
        <v>13.333333333333334</v>
      </c>
      <c r="J33" s="111"/>
      <c r="K33" s="112"/>
      <c r="L33" s="110">
        <f t="shared" ref="L33" si="34">(L31/(N32+(60*L32)))*3.6</f>
        <v>12.5</v>
      </c>
      <c r="M33" s="111"/>
      <c r="N33" s="112"/>
      <c r="O33" s="110">
        <f t="shared" ref="O33" si="35">(O31/(Q32+(60*O32)))*3.6</f>
        <v>12.631578947368421</v>
      </c>
      <c r="P33" s="111"/>
      <c r="Q33" s="112"/>
    </row>
    <row r="34" spans="1:17" ht="15.75" thickBot="1">
      <c r="A34" s="116"/>
      <c r="B34" s="5" t="s">
        <v>5</v>
      </c>
      <c r="C34" s="107">
        <f>C33/$H$1</f>
        <v>0.92903225806451617</v>
      </c>
      <c r="D34" s="108"/>
      <c r="E34" s="109"/>
      <c r="F34" s="107">
        <f t="shared" ref="F34" si="36">F33/$H$1</f>
        <v>0.77419354838709675</v>
      </c>
      <c r="G34" s="108"/>
      <c r="H34" s="109"/>
      <c r="I34" s="107">
        <f t="shared" ref="I34" si="37">I33/$H$1</f>
        <v>0.86021505376344087</v>
      </c>
      <c r="J34" s="108"/>
      <c r="K34" s="109"/>
      <c r="L34" s="107">
        <f t="shared" ref="L34" si="38">L33/$H$1</f>
        <v>0.80645161290322576</v>
      </c>
      <c r="M34" s="108"/>
      <c r="N34" s="109"/>
      <c r="O34" s="107">
        <f t="shared" ref="O34" si="39">O33/$H$1</f>
        <v>0.81494057724957558</v>
      </c>
      <c r="P34" s="108"/>
      <c r="Q34" s="109"/>
    </row>
    <row r="35" spans="1:17" ht="15.75" thickBot="1"/>
    <row r="36" spans="1:17" ht="19.5" thickBot="1">
      <c r="B36" s="16" t="s">
        <v>4</v>
      </c>
      <c r="C36" s="17">
        <v>6</v>
      </c>
      <c r="D36" s="18" t="s">
        <v>7</v>
      </c>
      <c r="E36" s="19" t="s">
        <v>9</v>
      </c>
      <c r="I36" s="128" t="s">
        <v>70</v>
      </c>
      <c r="J36" s="129"/>
      <c r="K36" s="129"/>
      <c r="L36" s="51">
        <v>12.3</v>
      </c>
      <c r="M36" s="51"/>
      <c r="N36" s="52"/>
    </row>
    <row r="37" spans="1:17" ht="19.5" thickBot="1">
      <c r="B37" s="15" t="s">
        <v>3</v>
      </c>
      <c r="C37" s="38">
        <v>1320</v>
      </c>
      <c r="D37" s="39"/>
      <c r="E37" s="40"/>
      <c r="I37" s="117" t="s">
        <v>71</v>
      </c>
      <c r="J37" s="118"/>
      <c r="K37" s="118"/>
      <c r="L37" s="55">
        <f>ABS(C38-L36)</f>
        <v>0.89999999999999858</v>
      </c>
      <c r="M37" s="55"/>
      <c r="N37" s="56"/>
    </row>
    <row r="38" spans="1:17" ht="18.75">
      <c r="B38" s="13" t="s">
        <v>6</v>
      </c>
      <c r="C38" s="41">
        <f>(C37/(E36+(C36*60)))*3.6</f>
        <v>13.2</v>
      </c>
      <c r="D38" s="42"/>
      <c r="E38" s="43"/>
    </row>
    <row r="39" spans="1:17" ht="19.5" thickBot="1">
      <c r="B39" s="14" t="s">
        <v>5</v>
      </c>
      <c r="C39" s="44">
        <f>C38/$H$1</f>
        <v>0.85161290322580641</v>
      </c>
      <c r="D39" s="45"/>
      <c r="E39" s="46"/>
    </row>
    <row r="42" spans="1:17" ht="15.75" thickBot="1">
      <c r="A42" s="2">
        <v>41611</v>
      </c>
    </row>
    <row r="43" spans="1:17" ht="19.5" thickBot="1">
      <c r="B43" s="16" t="s">
        <v>4</v>
      </c>
      <c r="C43" s="17">
        <v>6</v>
      </c>
      <c r="D43" s="18" t="s">
        <v>7</v>
      </c>
      <c r="E43" s="19" t="s">
        <v>9</v>
      </c>
      <c r="I43" s="128" t="s">
        <v>70</v>
      </c>
      <c r="J43" s="129"/>
      <c r="K43" s="129"/>
      <c r="L43" s="51">
        <v>13</v>
      </c>
      <c r="M43" s="51"/>
      <c r="N43" s="52"/>
    </row>
    <row r="44" spans="1:17" ht="19.5" thickBot="1">
      <c r="B44" s="15" t="s">
        <v>3</v>
      </c>
      <c r="C44" s="38">
        <v>1325</v>
      </c>
      <c r="D44" s="39"/>
      <c r="E44" s="40"/>
      <c r="I44" s="117" t="s">
        <v>71</v>
      </c>
      <c r="J44" s="118"/>
      <c r="K44" s="118"/>
      <c r="L44" s="55">
        <f>ABS(C45-L43)</f>
        <v>0.25</v>
      </c>
      <c r="M44" s="55"/>
      <c r="N44" s="56"/>
    </row>
    <row r="45" spans="1:17" ht="18.75">
      <c r="B45" s="13" t="s">
        <v>6</v>
      </c>
      <c r="C45" s="41">
        <f>(C44/(E43+(C43*60)))*3.6</f>
        <v>13.25</v>
      </c>
      <c r="D45" s="42"/>
      <c r="E45" s="43"/>
    </row>
    <row r="46" spans="1:17" ht="19.5" thickBot="1">
      <c r="B46" s="14" t="s">
        <v>5</v>
      </c>
      <c r="C46" s="44">
        <f>C45/$H$1</f>
        <v>0.85483870967741937</v>
      </c>
      <c r="D46" s="45"/>
      <c r="E46" s="46"/>
    </row>
    <row r="47" spans="1:17" ht="15.75" thickBot="1"/>
    <row r="48" spans="1:17" ht="19.5" thickBot="1">
      <c r="B48" s="16" t="s">
        <v>4</v>
      </c>
      <c r="C48" s="17">
        <v>2</v>
      </c>
      <c r="D48" s="18" t="s">
        <v>7</v>
      </c>
      <c r="E48" s="19" t="s">
        <v>9</v>
      </c>
      <c r="I48" s="128" t="s">
        <v>70</v>
      </c>
      <c r="J48" s="129"/>
      <c r="K48" s="129"/>
      <c r="L48" s="51">
        <v>15.2</v>
      </c>
      <c r="M48" s="51"/>
      <c r="N48" s="52"/>
    </row>
    <row r="49" spans="1:14" ht="19.5" thickBot="1">
      <c r="B49" s="15" t="s">
        <v>3</v>
      </c>
      <c r="C49" s="38">
        <v>520</v>
      </c>
      <c r="D49" s="39"/>
      <c r="E49" s="40"/>
      <c r="I49" s="117" t="s">
        <v>71</v>
      </c>
      <c r="J49" s="118"/>
      <c r="K49" s="118"/>
      <c r="L49" s="55">
        <f>ABS(C50-L48)</f>
        <v>0.40000000000000036</v>
      </c>
      <c r="M49" s="55"/>
      <c r="N49" s="56"/>
    </row>
    <row r="50" spans="1:14" ht="18.75">
      <c r="B50" s="13" t="s">
        <v>6</v>
      </c>
      <c r="C50" s="41">
        <f>(C49/(E48+(C48*60)))*3.6</f>
        <v>15.6</v>
      </c>
      <c r="D50" s="42"/>
      <c r="E50" s="43"/>
    </row>
    <row r="51" spans="1:14" ht="19.5" thickBot="1">
      <c r="B51" s="14" t="s">
        <v>5</v>
      </c>
      <c r="C51" s="44">
        <f>C50/$H$1</f>
        <v>1.0064516129032257</v>
      </c>
      <c r="D51" s="45"/>
      <c r="E51" s="46"/>
    </row>
    <row r="52" spans="1:14" ht="15.75" thickBot="1"/>
    <row r="53" spans="1:14" ht="30">
      <c r="B53" s="21" t="s">
        <v>87</v>
      </c>
      <c r="C53" s="130">
        <f>(C46+C51)/2</f>
        <v>0.9306451612903226</v>
      </c>
      <c r="D53" s="130"/>
      <c r="E53" s="131"/>
      <c r="F53" s="132"/>
      <c r="G53" s="51"/>
      <c r="H53" s="133"/>
      <c r="I53" s="136" t="s">
        <v>89</v>
      </c>
      <c r="J53" s="137"/>
      <c r="K53" s="137"/>
      <c r="L53" s="119">
        <f>(L44+L49)/2</f>
        <v>0.32500000000000018</v>
      </c>
      <c r="M53" s="119"/>
      <c r="N53" s="120"/>
    </row>
    <row r="54" spans="1:14" ht="16.5" thickBot="1">
      <c r="B54" s="22" t="s">
        <v>88</v>
      </c>
      <c r="C54" s="121">
        <v>5.5</v>
      </c>
      <c r="D54" s="122"/>
      <c r="E54" s="123"/>
      <c r="F54" s="134"/>
      <c r="G54" s="125"/>
      <c r="H54" s="135"/>
      <c r="I54" s="124" t="s">
        <v>88</v>
      </c>
      <c r="J54" s="125"/>
      <c r="K54" s="125"/>
      <c r="L54" s="126">
        <v>8</v>
      </c>
      <c r="M54" s="126"/>
      <c r="N54" s="127"/>
    </row>
    <row r="57" spans="1:14" ht="15.75" thickBot="1">
      <c r="A57" s="2">
        <v>41613</v>
      </c>
    </row>
    <row r="58" spans="1:14" ht="19.5" thickBot="1">
      <c r="B58" s="16" t="s">
        <v>4</v>
      </c>
      <c r="C58" s="17">
        <v>2</v>
      </c>
      <c r="D58" s="18" t="s">
        <v>7</v>
      </c>
      <c r="E58" s="19" t="s">
        <v>9</v>
      </c>
      <c r="I58" s="128" t="s">
        <v>70</v>
      </c>
      <c r="J58" s="129"/>
      <c r="K58" s="129"/>
      <c r="L58" s="51">
        <v>16</v>
      </c>
      <c r="M58" s="51"/>
      <c r="N58" s="52"/>
    </row>
    <row r="59" spans="1:14" ht="19.5" thickBot="1">
      <c r="B59" s="15" t="s">
        <v>3</v>
      </c>
      <c r="C59" s="38">
        <v>560</v>
      </c>
      <c r="D59" s="39"/>
      <c r="E59" s="40"/>
      <c r="I59" s="117" t="s">
        <v>71</v>
      </c>
      <c r="J59" s="118"/>
      <c r="K59" s="118"/>
      <c r="L59" s="55">
        <f>ABS(C60-L58)</f>
        <v>0.80000000000000071</v>
      </c>
      <c r="M59" s="55"/>
      <c r="N59" s="56"/>
    </row>
    <row r="60" spans="1:14" ht="18.75">
      <c r="B60" s="13" t="s">
        <v>6</v>
      </c>
      <c r="C60" s="41">
        <f>(C59/(E58+(C58*60)))*3.6</f>
        <v>16.8</v>
      </c>
      <c r="D60" s="42"/>
      <c r="E60" s="43"/>
    </row>
    <row r="61" spans="1:14" ht="19.5" thickBot="1">
      <c r="B61" s="14" t="s">
        <v>5</v>
      </c>
      <c r="C61" s="44">
        <f>C60/$H$1</f>
        <v>1.0838709677419356</v>
      </c>
      <c r="D61" s="45"/>
      <c r="E61" s="46"/>
    </row>
    <row r="65" spans="1:30" ht="15.75" thickBot="1">
      <c r="A65" s="2">
        <v>41618</v>
      </c>
    </row>
    <row r="66" spans="1:30" ht="15.75" thickBot="1">
      <c r="R66" s="25" t="s">
        <v>95</v>
      </c>
      <c r="S66" s="139"/>
      <c r="T66" s="140"/>
      <c r="U66" s="140"/>
      <c r="V66" s="141"/>
      <c r="W66" s="140" t="s">
        <v>96</v>
      </c>
      <c r="X66" s="140"/>
      <c r="Y66" s="140"/>
      <c r="Z66" s="139"/>
      <c r="AA66" s="142"/>
      <c r="AB66" s="140"/>
      <c r="AC66" s="140"/>
      <c r="AD66" s="141"/>
    </row>
    <row r="67" spans="1:30" ht="15.75" thickBot="1">
      <c r="S67" s="26"/>
      <c r="T67" s="26"/>
      <c r="U67" s="27"/>
      <c r="Z67" s="26"/>
      <c r="AA67" s="26"/>
      <c r="AB67" s="26"/>
    </row>
    <row r="68" spans="1:30" ht="15.75">
      <c r="R68" s="143" t="s">
        <v>97</v>
      </c>
      <c r="S68" s="145" t="s">
        <v>98</v>
      </c>
      <c r="T68" s="143" t="s">
        <v>99</v>
      </c>
      <c r="U68" s="147" t="s">
        <v>70</v>
      </c>
      <c r="V68" s="148"/>
      <c r="W68" s="149"/>
      <c r="X68" s="150"/>
      <c r="Y68" s="150"/>
      <c r="Z68" s="150"/>
      <c r="AA68" s="150"/>
      <c r="AB68" s="151"/>
      <c r="AC68" s="152" t="s">
        <v>100</v>
      </c>
      <c r="AD68" s="153"/>
    </row>
    <row r="69" spans="1:30" ht="15.75" customHeight="1" thickBot="1">
      <c r="R69" s="144"/>
      <c r="S69" s="146"/>
      <c r="T69" s="144"/>
      <c r="U69" s="28" t="s">
        <v>5</v>
      </c>
      <c r="V69" s="29" t="s">
        <v>6</v>
      </c>
      <c r="W69" s="154" t="s">
        <v>4</v>
      </c>
      <c r="X69" s="155"/>
      <c r="Y69" s="156"/>
      <c r="Z69" s="30" t="s">
        <v>6</v>
      </c>
      <c r="AA69" s="157" t="s">
        <v>5</v>
      </c>
      <c r="AB69" s="158"/>
      <c r="AC69" s="159" t="s">
        <v>101</v>
      </c>
      <c r="AD69" s="160"/>
    </row>
    <row r="70" spans="1:30">
      <c r="R70" s="98">
        <v>1</v>
      </c>
      <c r="S70" s="99">
        <v>500</v>
      </c>
      <c r="T70" s="31" t="s">
        <v>102</v>
      </c>
      <c r="U70" s="73">
        <f>(V70/$H$1)</f>
        <v>1.1032258064516129</v>
      </c>
      <c r="V70" s="101">
        <v>17.100000000000001</v>
      </c>
      <c r="W70" s="102">
        <v>1</v>
      </c>
      <c r="X70" s="103" t="s">
        <v>7</v>
      </c>
      <c r="Y70" s="104" t="s">
        <v>141</v>
      </c>
      <c r="Z70" s="95">
        <f>(S70/((W70*60)+Y70))*3.6</f>
        <v>15.789473684210527</v>
      </c>
      <c r="AA70" s="105">
        <f>(Z70/$H$1)*100</f>
        <v>101.86757215619696</v>
      </c>
      <c r="AB70" s="106"/>
      <c r="AC70" s="161">
        <f>ABS(Z70-V70)</f>
        <v>1.310526315789474</v>
      </c>
      <c r="AD70" s="162"/>
    </row>
    <row r="71" spans="1:30">
      <c r="R71" s="69"/>
      <c r="S71" s="100"/>
      <c r="T71" s="32" t="s">
        <v>136</v>
      </c>
      <c r="U71" s="74"/>
      <c r="V71" s="75"/>
      <c r="W71" s="77"/>
      <c r="X71" s="79"/>
      <c r="Y71" s="81"/>
      <c r="Z71" s="95"/>
      <c r="AA71" s="96"/>
      <c r="AB71" s="97"/>
      <c r="AC71" s="61"/>
      <c r="AD71" s="62"/>
    </row>
    <row r="72" spans="1:30" ht="15" customHeight="1">
      <c r="R72" s="69">
        <v>2</v>
      </c>
      <c r="S72" s="71">
        <v>1200</v>
      </c>
      <c r="T72" s="32" t="s">
        <v>137</v>
      </c>
      <c r="U72" s="73">
        <f t="shared" ref="U72" si="40">(V72/$H$1)</f>
        <v>0.90322580645161288</v>
      </c>
      <c r="V72" s="75">
        <v>14</v>
      </c>
      <c r="W72" s="89">
        <v>5</v>
      </c>
      <c r="X72" s="91" t="s">
        <v>7</v>
      </c>
      <c r="Y72" s="93" t="s">
        <v>142</v>
      </c>
      <c r="Z72" s="95">
        <f>(S72/((W72*60)+Y72))*3.6</f>
        <v>13.757961783439491</v>
      </c>
      <c r="AA72" s="85">
        <f t="shared" ref="AA72" si="41">(Z72/$H$1)*100</f>
        <v>88.761043764125745</v>
      </c>
      <c r="AB72" s="86"/>
      <c r="AC72" s="61">
        <f>ABS(Z72-V72)</f>
        <v>0.24203821656050906</v>
      </c>
      <c r="AD72" s="62"/>
    </row>
    <row r="73" spans="1:30" ht="15" customHeight="1">
      <c r="R73" s="69"/>
      <c r="S73" s="100"/>
      <c r="T73" s="32" t="s">
        <v>138</v>
      </c>
      <c r="U73" s="74"/>
      <c r="V73" s="75"/>
      <c r="W73" s="90"/>
      <c r="X73" s="92"/>
      <c r="Y73" s="94"/>
      <c r="Z73" s="95"/>
      <c r="AA73" s="96"/>
      <c r="AB73" s="97"/>
      <c r="AC73" s="61"/>
      <c r="AD73" s="62"/>
    </row>
    <row r="74" spans="1:30" ht="15" customHeight="1">
      <c r="R74" s="69">
        <v>3</v>
      </c>
      <c r="S74" s="71">
        <v>800</v>
      </c>
      <c r="T74" s="32" t="s">
        <v>139</v>
      </c>
      <c r="U74" s="73">
        <f t="shared" ref="U74" si="42">(V74/$H$1)</f>
        <v>1</v>
      </c>
      <c r="V74" s="75">
        <v>15.5</v>
      </c>
      <c r="W74" s="77">
        <v>3</v>
      </c>
      <c r="X74" s="79" t="s">
        <v>7</v>
      </c>
      <c r="Y74" s="81" t="s">
        <v>48</v>
      </c>
      <c r="Z74" s="83">
        <f>(S74/((W74*60)+Y74))*3.6</f>
        <v>13.980582524271846</v>
      </c>
      <c r="AA74" s="85">
        <f t="shared" ref="AA74" si="43">(Z74/$H$1)*100</f>
        <v>90.197306608205452</v>
      </c>
      <c r="AB74" s="86"/>
      <c r="AC74" s="61">
        <f>ABS(Z74-V74)</f>
        <v>1.5194174757281544</v>
      </c>
      <c r="AD74" s="62"/>
    </row>
    <row r="75" spans="1:30" ht="15.75" customHeight="1" thickBot="1">
      <c r="R75" s="70"/>
      <c r="S75" s="72"/>
      <c r="T75" s="33" t="s">
        <v>140</v>
      </c>
      <c r="U75" s="74"/>
      <c r="V75" s="76"/>
      <c r="W75" s="78"/>
      <c r="X75" s="80"/>
      <c r="Y75" s="82"/>
      <c r="Z75" s="84"/>
      <c r="AA75" s="87"/>
      <c r="AB75" s="88"/>
      <c r="AC75" s="63"/>
      <c r="AD75" s="64"/>
    </row>
    <row r="76" spans="1:30" ht="26.25">
      <c r="Z76" s="34" t="s">
        <v>103</v>
      </c>
      <c r="AA76" s="65">
        <f>AVERAGE(AA70:AA75)</f>
        <v>93.608640842842718</v>
      </c>
      <c r="AB76" s="66"/>
      <c r="AC76" s="67">
        <f>AVERAGE(AC70:AC75)</f>
        <v>1.0239940026927126</v>
      </c>
      <c r="AD76" s="68"/>
    </row>
    <row r="77" spans="1:30">
      <c r="Z77" s="35" t="s">
        <v>105</v>
      </c>
      <c r="AA77" s="138">
        <v>6</v>
      </c>
      <c r="AB77" s="138"/>
      <c r="AC77" s="138">
        <v>2</v>
      </c>
      <c r="AD77" s="138"/>
    </row>
    <row r="80" spans="1:30" ht="15.75" thickBot="1">
      <c r="A80" s="2">
        <v>41646</v>
      </c>
    </row>
    <row r="81" spans="1:14" ht="19.5" thickBot="1">
      <c r="B81" s="16" t="s">
        <v>4</v>
      </c>
      <c r="C81" s="17">
        <v>3</v>
      </c>
      <c r="D81" s="18" t="s">
        <v>7</v>
      </c>
      <c r="E81" s="19" t="s">
        <v>29</v>
      </c>
      <c r="I81" s="58" t="s">
        <v>4</v>
      </c>
      <c r="J81" s="59" t="s">
        <v>4</v>
      </c>
      <c r="K81" s="60" t="s">
        <v>4</v>
      </c>
      <c r="L81" s="18">
        <v>3</v>
      </c>
      <c r="M81" s="18" t="s">
        <v>7</v>
      </c>
      <c r="N81" s="19" t="s">
        <v>9</v>
      </c>
    </row>
    <row r="82" spans="1:14" ht="18.75">
      <c r="B82" s="15" t="s">
        <v>3</v>
      </c>
      <c r="C82" s="38">
        <v>900</v>
      </c>
      <c r="D82" s="39"/>
      <c r="E82" s="40"/>
      <c r="I82" s="38" t="s">
        <v>3</v>
      </c>
      <c r="J82" s="39" t="s">
        <v>3</v>
      </c>
      <c r="K82" s="40" t="s">
        <v>3</v>
      </c>
      <c r="L82" s="53">
        <v>650</v>
      </c>
      <c r="M82" s="39"/>
      <c r="N82" s="40"/>
    </row>
    <row r="83" spans="1:14" ht="18.75">
      <c r="A83" s="179"/>
      <c r="B83" s="175" t="s">
        <v>6</v>
      </c>
      <c r="C83" s="176">
        <f>(C82/(E81+(C81*60)))*3.6</f>
        <v>15.355450236966826</v>
      </c>
      <c r="D83" s="177"/>
      <c r="E83" s="178"/>
      <c r="F83" s="179"/>
      <c r="G83" s="179"/>
      <c r="H83" s="179"/>
      <c r="I83" s="110" t="s">
        <v>6</v>
      </c>
      <c r="J83" s="111" t="s">
        <v>6</v>
      </c>
      <c r="K83" s="112" t="s">
        <v>6</v>
      </c>
      <c r="L83" s="180">
        <f>(L82/(N81+(L81*60)))*3.6</f>
        <v>13</v>
      </c>
      <c r="M83" s="177"/>
      <c r="N83" s="178"/>
    </row>
    <row r="84" spans="1:14" ht="19.5" thickBot="1">
      <c r="B84" s="14" t="s">
        <v>5</v>
      </c>
      <c r="C84" s="44">
        <f>C83/$H$1</f>
        <v>0.99067420883656943</v>
      </c>
      <c r="D84" s="45"/>
      <c r="E84" s="46"/>
      <c r="I84" s="54" t="s">
        <v>5</v>
      </c>
      <c r="J84" s="55" t="s">
        <v>5</v>
      </c>
      <c r="K84" s="56" t="s">
        <v>5</v>
      </c>
      <c r="L84" s="57">
        <f>L83/$H$1</f>
        <v>0.83870967741935487</v>
      </c>
      <c r="M84" s="45"/>
      <c r="N84" s="46"/>
    </row>
    <row r="85" spans="1:14" ht="15.75" thickBot="1"/>
    <row r="86" spans="1:14" ht="19.5" thickBot="1">
      <c r="B86" s="16" t="s">
        <v>4</v>
      </c>
      <c r="C86" s="17">
        <v>1</v>
      </c>
      <c r="D86" s="18" t="s">
        <v>7</v>
      </c>
      <c r="E86" s="19" t="s">
        <v>19</v>
      </c>
      <c r="I86" s="47" t="s">
        <v>4</v>
      </c>
      <c r="J86" s="48" t="s">
        <v>4</v>
      </c>
      <c r="K86" s="49" t="s">
        <v>4</v>
      </c>
      <c r="L86" s="18">
        <v>2</v>
      </c>
      <c r="M86" s="18" t="s">
        <v>7</v>
      </c>
      <c r="N86" s="19" t="s">
        <v>29</v>
      </c>
    </row>
    <row r="87" spans="1:14" ht="18.75">
      <c r="B87" s="15" t="s">
        <v>3</v>
      </c>
      <c r="C87" s="38">
        <v>450</v>
      </c>
      <c r="D87" s="39"/>
      <c r="E87" s="40"/>
      <c r="I87" s="50" t="s">
        <v>3</v>
      </c>
      <c r="J87" s="51" t="s">
        <v>3</v>
      </c>
      <c r="K87" s="52" t="s">
        <v>3</v>
      </c>
      <c r="L87" s="53">
        <v>650</v>
      </c>
      <c r="M87" s="39"/>
      <c r="N87" s="40"/>
    </row>
    <row r="88" spans="1:14" ht="18.75">
      <c r="A88" s="179"/>
      <c r="B88" s="175" t="s">
        <v>6</v>
      </c>
      <c r="C88" s="176">
        <f>(C87/(E86+(C86*60)))*3.6</f>
        <v>16.363636363636367</v>
      </c>
      <c r="D88" s="177"/>
      <c r="E88" s="178"/>
      <c r="F88" s="179"/>
      <c r="G88" s="179"/>
      <c r="H88" s="179"/>
      <c r="I88" s="110" t="s">
        <v>6</v>
      </c>
      <c r="J88" s="111" t="s">
        <v>6</v>
      </c>
      <c r="K88" s="112" t="s">
        <v>6</v>
      </c>
      <c r="L88" s="180">
        <f>(L87/(N86+(L86*60)))*3.6</f>
        <v>15.496688741721856</v>
      </c>
      <c r="M88" s="177"/>
      <c r="N88" s="178"/>
    </row>
    <row r="89" spans="1:14" ht="19.5" thickBot="1">
      <c r="B89" s="14" t="s">
        <v>5</v>
      </c>
      <c r="C89" s="44">
        <f>C88/$H$1</f>
        <v>1.055718475073314</v>
      </c>
      <c r="D89" s="45"/>
      <c r="E89" s="46"/>
      <c r="I89" s="54" t="s">
        <v>5</v>
      </c>
      <c r="J89" s="55" t="s">
        <v>5</v>
      </c>
      <c r="K89" s="56" t="s">
        <v>5</v>
      </c>
      <c r="L89" s="57">
        <f>L88/$H$1</f>
        <v>0.99978637043366814</v>
      </c>
      <c r="M89" s="45"/>
      <c r="N89" s="46"/>
    </row>
    <row r="90" spans="1:14" ht="15.75" thickBot="1"/>
    <row r="91" spans="1:14" ht="19.5" thickBot="1">
      <c r="B91" s="16" t="s">
        <v>4</v>
      </c>
      <c r="C91" s="17">
        <v>3</v>
      </c>
      <c r="D91" s="18" t="s">
        <v>7</v>
      </c>
      <c r="E91" s="19" t="s">
        <v>34</v>
      </c>
    </row>
    <row r="92" spans="1:14" ht="18.75">
      <c r="B92" s="15" t="s">
        <v>3</v>
      </c>
      <c r="C92" s="38">
        <v>900</v>
      </c>
      <c r="D92" s="39"/>
      <c r="E92" s="40"/>
    </row>
    <row r="93" spans="1:14" ht="18.75">
      <c r="A93" s="179"/>
      <c r="B93" s="175" t="s">
        <v>6</v>
      </c>
      <c r="C93" s="176">
        <f>(C92/(E91+(C91*60)))*3.6</f>
        <v>15.428571428571429</v>
      </c>
      <c r="D93" s="177"/>
      <c r="E93" s="178"/>
      <c r="F93" s="179"/>
      <c r="G93" s="179"/>
      <c r="H93" s="179"/>
      <c r="I93" s="179"/>
      <c r="J93" s="179"/>
      <c r="K93" s="179"/>
      <c r="L93" s="179"/>
      <c r="M93" s="179"/>
      <c r="N93" s="179"/>
    </row>
    <row r="94" spans="1:14" ht="19.5" thickBot="1">
      <c r="B94" s="14" t="s">
        <v>5</v>
      </c>
      <c r="C94" s="44">
        <f>C93/$H$1</f>
        <v>0.99539170506912444</v>
      </c>
      <c r="D94" s="45"/>
      <c r="E94" s="46"/>
    </row>
  </sheetData>
  <mergeCells count="187">
    <mergeCell ref="AA77:AB77"/>
    <mergeCell ref="AC77:AD77"/>
    <mergeCell ref="I58:K58"/>
    <mergeCell ref="L58:N58"/>
    <mergeCell ref="C59:E59"/>
    <mergeCell ref="I59:K59"/>
    <mergeCell ref="L59:N59"/>
    <mergeCell ref="C60:E60"/>
    <mergeCell ref="C61:E61"/>
    <mergeCell ref="S66:V66"/>
    <mergeCell ref="W66:Z66"/>
    <mergeCell ref="AA66:AD66"/>
    <mergeCell ref="R68:R69"/>
    <mergeCell ref="S68:S69"/>
    <mergeCell ref="T68:T69"/>
    <mergeCell ref="U68:V68"/>
    <mergeCell ref="W68:AB68"/>
    <mergeCell ref="AC68:AD68"/>
    <mergeCell ref="W69:Y69"/>
    <mergeCell ref="AA69:AB69"/>
    <mergeCell ref="AC69:AD69"/>
    <mergeCell ref="AC70:AD71"/>
    <mergeCell ref="R72:R73"/>
    <mergeCell ref="S72:S73"/>
    <mergeCell ref="L53:N53"/>
    <mergeCell ref="C54:E54"/>
    <mergeCell ref="I54:K54"/>
    <mergeCell ref="L54:N54"/>
    <mergeCell ref="C39:E39"/>
    <mergeCell ref="I36:K36"/>
    <mergeCell ref="L36:N36"/>
    <mergeCell ref="I37:K37"/>
    <mergeCell ref="L37:N37"/>
    <mergeCell ref="C50:E50"/>
    <mergeCell ref="C51:E51"/>
    <mergeCell ref="C53:E53"/>
    <mergeCell ref="F53:H54"/>
    <mergeCell ref="I53:K53"/>
    <mergeCell ref="C46:E46"/>
    <mergeCell ref="I48:K48"/>
    <mergeCell ref="L48:N48"/>
    <mergeCell ref="C49:E49"/>
    <mergeCell ref="I49:K49"/>
    <mergeCell ref="L49:N49"/>
    <mergeCell ref="C45:E45"/>
    <mergeCell ref="I43:K43"/>
    <mergeCell ref="L43:N43"/>
    <mergeCell ref="C44:E44"/>
    <mergeCell ref="A31:A34"/>
    <mergeCell ref="C31:E31"/>
    <mergeCell ref="F31:H31"/>
    <mergeCell ref="I31:K31"/>
    <mergeCell ref="L31:N31"/>
    <mergeCell ref="O31:Q31"/>
    <mergeCell ref="C33:E33"/>
    <mergeCell ref="F33:H33"/>
    <mergeCell ref="I33:K33"/>
    <mergeCell ref="L33:N33"/>
    <mergeCell ref="O33:Q33"/>
    <mergeCell ref="C34:E34"/>
    <mergeCell ref="F34:H34"/>
    <mergeCell ref="I34:K34"/>
    <mergeCell ref="L34:N34"/>
    <mergeCell ref="O34:Q34"/>
    <mergeCell ref="I44:K44"/>
    <mergeCell ref="L44:N44"/>
    <mergeCell ref="C37:E37"/>
    <mergeCell ref="C38:E38"/>
    <mergeCell ref="O26:Q26"/>
    <mergeCell ref="C28:E28"/>
    <mergeCell ref="F28:H28"/>
    <mergeCell ref="I28:K28"/>
    <mergeCell ref="L28:N28"/>
    <mergeCell ref="O28:Q28"/>
    <mergeCell ref="O29:Q29"/>
    <mergeCell ref="A26:A29"/>
    <mergeCell ref="C26:E26"/>
    <mergeCell ref="F26:H26"/>
    <mergeCell ref="I26:K26"/>
    <mergeCell ref="L26:N26"/>
    <mergeCell ref="C29:E29"/>
    <mergeCell ref="F29:H29"/>
    <mergeCell ref="I29:K29"/>
    <mergeCell ref="L29:N29"/>
    <mergeCell ref="C20:E20"/>
    <mergeCell ref="C21:E21"/>
    <mergeCell ref="C22:E22"/>
    <mergeCell ref="O16:Q16"/>
    <mergeCell ref="C17:E17"/>
    <mergeCell ref="F17:H17"/>
    <mergeCell ref="I17:K17"/>
    <mergeCell ref="L17:N17"/>
    <mergeCell ref="O17:Q17"/>
    <mergeCell ref="A14:A17"/>
    <mergeCell ref="C14:E14"/>
    <mergeCell ref="F14:H14"/>
    <mergeCell ref="I14:K14"/>
    <mergeCell ref="L14:N14"/>
    <mergeCell ref="O12:Q12"/>
    <mergeCell ref="O14:Q14"/>
    <mergeCell ref="C16:E16"/>
    <mergeCell ref="F16:H16"/>
    <mergeCell ref="I16:K16"/>
    <mergeCell ref="L16:N16"/>
    <mergeCell ref="A9:A12"/>
    <mergeCell ref="C9:E9"/>
    <mergeCell ref="F9:H9"/>
    <mergeCell ref="I9:K9"/>
    <mergeCell ref="L9:N9"/>
    <mergeCell ref="C12:E12"/>
    <mergeCell ref="F12:H12"/>
    <mergeCell ref="I12:K12"/>
    <mergeCell ref="L12:N12"/>
    <mergeCell ref="O7:Q7"/>
    <mergeCell ref="O9:Q9"/>
    <mergeCell ref="C11:E11"/>
    <mergeCell ref="F11:H11"/>
    <mergeCell ref="I11:K11"/>
    <mergeCell ref="L11:N11"/>
    <mergeCell ref="O11:Q11"/>
    <mergeCell ref="A4:A7"/>
    <mergeCell ref="C4:E4"/>
    <mergeCell ref="F4:H4"/>
    <mergeCell ref="I4:K4"/>
    <mergeCell ref="L4:N4"/>
    <mergeCell ref="C7:E7"/>
    <mergeCell ref="F7:H7"/>
    <mergeCell ref="I7:K7"/>
    <mergeCell ref="L7:N7"/>
    <mergeCell ref="O4:Q4"/>
    <mergeCell ref="C6:E6"/>
    <mergeCell ref="F6:H6"/>
    <mergeCell ref="I6:K6"/>
    <mergeCell ref="L6:N6"/>
    <mergeCell ref="O6:Q6"/>
    <mergeCell ref="U72:U73"/>
    <mergeCell ref="V72:V73"/>
    <mergeCell ref="W72:W73"/>
    <mergeCell ref="X72:X73"/>
    <mergeCell ref="Y72:Y73"/>
    <mergeCell ref="Z72:Z73"/>
    <mergeCell ref="AA72:AB73"/>
    <mergeCell ref="AC72:AD73"/>
    <mergeCell ref="R70:R71"/>
    <mergeCell ref="S70:S71"/>
    <mergeCell ref="U70:U71"/>
    <mergeCell ref="V70:V71"/>
    <mergeCell ref="W70:W71"/>
    <mergeCell ref="X70:X71"/>
    <mergeCell ref="Y70:Y71"/>
    <mergeCell ref="Z70:Z71"/>
    <mergeCell ref="AA70:AB71"/>
    <mergeCell ref="AC74:AD75"/>
    <mergeCell ref="AA76:AB76"/>
    <mergeCell ref="AC76:AD76"/>
    <mergeCell ref="R74:R75"/>
    <mergeCell ref="S74:S75"/>
    <mergeCell ref="U74:U75"/>
    <mergeCell ref="V74:V75"/>
    <mergeCell ref="W74:W75"/>
    <mergeCell ref="X74:X75"/>
    <mergeCell ref="Y74:Y75"/>
    <mergeCell ref="Z74:Z75"/>
    <mergeCell ref="AA74:AB75"/>
    <mergeCell ref="I81:K81"/>
    <mergeCell ref="C82:E82"/>
    <mergeCell ref="I82:K82"/>
    <mergeCell ref="L82:N82"/>
    <mergeCell ref="C83:E83"/>
    <mergeCell ref="I83:K83"/>
    <mergeCell ref="L83:N83"/>
    <mergeCell ref="C84:E84"/>
    <mergeCell ref="I84:K84"/>
    <mergeCell ref="L84:N84"/>
    <mergeCell ref="C92:E92"/>
    <mergeCell ref="C93:E93"/>
    <mergeCell ref="C94:E94"/>
    <mergeCell ref="I86:K86"/>
    <mergeCell ref="C87:E87"/>
    <mergeCell ref="I87:K87"/>
    <mergeCell ref="L87:N87"/>
    <mergeCell ref="C88:E88"/>
    <mergeCell ref="I88:K88"/>
    <mergeCell ref="L88:N88"/>
    <mergeCell ref="C89:E89"/>
    <mergeCell ref="I89:K89"/>
    <mergeCell ref="L89:N89"/>
  </mergeCells>
  <pageMargins left="0.7" right="0.7" top="0.75" bottom="0.75" header="0.3" footer="0.3"/>
  <pageSetup paperSize="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AD94"/>
  <sheetViews>
    <sheetView topLeftCell="A68" workbookViewId="0">
      <selection activeCell="AD79" sqref="AD79"/>
    </sheetView>
  </sheetViews>
  <sheetFormatPr baseColWidth="10" defaultRowHeight="15"/>
  <cols>
    <col min="3" max="3" width="4.7109375" customWidth="1"/>
    <col min="4" max="4" width="1.7109375" customWidth="1"/>
    <col min="5" max="6" width="4.7109375" customWidth="1"/>
    <col min="7" max="7" width="1.7109375" customWidth="1"/>
    <col min="8" max="9" width="4.7109375" customWidth="1"/>
    <col min="10" max="10" width="1.7109375" customWidth="1"/>
    <col min="11" max="12" width="4.7109375" customWidth="1"/>
    <col min="13" max="13" width="1.7109375" customWidth="1"/>
    <col min="14" max="15" width="4.7109375" customWidth="1"/>
    <col min="16" max="16" width="1.7109375" customWidth="1"/>
    <col min="17" max="17" width="4.7109375" customWidth="1"/>
    <col min="23" max="23" width="4.7109375" customWidth="1"/>
    <col min="24" max="24" width="1.7109375" customWidth="1"/>
    <col min="25" max="25" width="4.7109375" customWidth="1"/>
  </cols>
  <sheetData>
    <row r="1" spans="1:18">
      <c r="A1" t="s">
        <v>56</v>
      </c>
      <c r="B1" t="s">
        <v>57</v>
      </c>
      <c r="F1" t="s">
        <v>2</v>
      </c>
      <c r="G1" t="s">
        <v>7</v>
      </c>
      <c r="H1">
        <v>11.5</v>
      </c>
    </row>
    <row r="3" spans="1:18" ht="15.75" thickBot="1">
      <c r="A3" s="2">
        <v>41597</v>
      </c>
    </row>
    <row r="4" spans="1:18" ht="15.75" thickBot="1">
      <c r="A4" s="113">
        <v>0.85</v>
      </c>
      <c r="B4" s="3" t="s">
        <v>3</v>
      </c>
      <c r="C4" s="58">
        <v>100</v>
      </c>
      <c r="D4" s="59"/>
      <c r="E4" s="60"/>
      <c r="F4" s="58">
        <v>100</v>
      </c>
      <c r="G4" s="59"/>
      <c r="H4" s="60"/>
      <c r="I4" s="58">
        <v>100</v>
      </c>
      <c r="J4" s="59"/>
      <c r="K4" s="60"/>
      <c r="L4" s="58">
        <v>100</v>
      </c>
      <c r="M4" s="59"/>
      <c r="N4" s="60"/>
      <c r="O4" s="58">
        <v>100</v>
      </c>
      <c r="P4" s="59"/>
      <c r="Q4" s="60"/>
    </row>
    <row r="5" spans="1:18">
      <c r="A5" s="114"/>
      <c r="B5" s="4" t="s">
        <v>4</v>
      </c>
      <c r="C5" s="7">
        <v>0</v>
      </c>
      <c r="D5" s="8" t="s">
        <v>7</v>
      </c>
      <c r="E5" s="9" t="s">
        <v>13</v>
      </c>
      <c r="F5" s="7">
        <v>0</v>
      </c>
      <c r="G5" s="8" t="s">
        <v>7</v>
      </c>
      <c r="H5" s="9" t="s">
        <v>12</v>
      </c>
      <c r="I5" s="7">
        <v>0</v>
      </c>
      <c r="J5" s="8" t="s">
        <v>7</v>
      </c>
      <c r="K5" s="9" t="s">
        <v>11</v>
      </c>
      <c r="L5" s="7">
        <v>0</v>
      </c>
      <c r="M5" s="8" t="s">
        <v>7</v>
      </c>
      <c r="N5" s="9" t="s">
        <v>19</v>
      </c>
      <c r="O5" s="7">
        <v>0</v>
      </c>
      <c r="P5" s="8" t="s">
        <v>7</v>
      </c>
      <c r="Q5" s="9" t="s">
        <v>29</v>
      </c>
    </row>
    <row r="6" spans="1:18">
      <c r="A6" s="115"/>
      <c r="B6" s="6" t="s">
        <v>6</v>
      </c>
      <c r="C6" s="110">
        <f>(C4/(E5+(60*C5)))*3.6</f>
        <v>10.285714285714286</v>
      </c>
      <c r="D6" s="111"/>
      <c r="E6" s="112"/>
      <c r="F6" s="110">
        <f t="shared" ref="F6" si="0">(F4/(H5+(60*F5)))*3.6</f>
        <v>11.25</v>
      </c>
      <c r="G6" s="111"/>
      <c r="H6" s="112"/>
      <c r="I6" s="110">
        <f t="shared" ref="I6" si="1">(I4/(K5+(60*I5)))*3.6</f>
        <v>12.857142857142858</v>
      </c>
      <c r="J6" s="111"/>
      <c r="K6" s="112"/>
      <c r="L6" s="110">
        <f t="shared" ref="L6" si="2">(L4/(N5+(60*L5)))*3.6</f>
        <v>9.2307692307692317</v>
      </c>
      <c r="M6" s="111"/>
      <c r="N6" s="112"/>
      <c r="O6" s="110">
        <f t="shared" ref="O6" si="3">(O4/(Q5+(60*O5)))*3.6</f>
        <v>11.612903225806452</v>
      </c>
      <c r="P6" s="111"/>
      <c r="Q6" s="112"/>
    </row>
    <row r="7" spans="1:18" ht="15.75" thickBot="1">
      <c r="A7" s="116"/>
      <c r="B7" s="5" t="s">
        <v>5</v>
      </c>
      <c r="C7" s="107">
        <f>C6/$H$1</f>
        <v>0.89440993788819878</v>
      </c>
      <c r="D7" s="108"/>
      <c r="E7" s="109"/>
      <c r="F7" s="107">
        <f t="shared" ref="F7" si="4">F6/$H$1</f>
        <v>0.97826086956521741</v>
      </c>
      <c r="G7" s="108"/>
      <c r="H7" s="109"/>
      <c r="I7" s="107">
        <f t="shared" ref="I7" si="5">I6/$H$1</f>
        <v>1.1180124223602486</v>
      </c>
      <c r="J7" s="108"/>
      <c r="K7" s="109"/>
      <c r="L7" s="107">
        <f t="shared" ref="L7" si="6">L6/$H$1</f>
        <v>0.80267558528428107</v>
      </c>
      <c r="M7" s="108"/>
      <c r="N7" s="109"/>
      <c r="O7" s="107">
        <f t="shared" ref="O7" si="7">O6/$H$1</f>
        <v>1.0098176718092566</v>
      </c>
      <c r="P7" s="108"/>
      <c r="Q7" s="109"/>
    </row>
    <row r="8" spans="1:18" ht="21.75" thickBot="1">
      <c r="A8" s="1"/>
    </row>
    <row r="9" spans="1:18" ht="15.75" customHeight="1" thickBot="1">
      <c r="A9" s="113">
        <v>1</v>
      </c>
      <c r="B9" s="3" t="s">
        <v>3</v>
      </c>
      <c r="C9" s="58">
        <v>100</v>
      </c>
      <c r="D9" s="59"/>
      <c r="E9" s="60"/>
      <c r="F9" s="58">
        <v>100</v>
      </c>
      <c r="G9" s="59"/>
      <c r="H9" s="60"/>
      <c r="I9" s="58">
        <v>100</v>
      </c>
      <c r="J9" s="59"/>
      <c r="K9" s="60"/>
      <c r="L9" s="58">
        <v>100</v>
      </c>
      <c r="M9" s="59"/>
      <c r="N9" s="60"/>
      <c r="O9" s="58">
        <v>100</v>
      </c>
      <c r="P9" s="59"/>
      <c r="Q9" s="60"/>
      <c r="R9" s="10"/>
    </row>
    <row r="10" spans="1:18" ht="15" customHeight="1">
      <c r="A10" s="114"/>
      <c r="B10" s="4" t="s">
        <v>4</v>
      </c>
      <c r="C10" s="7">
        <v>0</v>
      </c>
      <c r="D10" s="8" t="s">
        <v>7</v>
      </c>
      <c r="E10" s="9" t="s">
        <v>58</v>
      </c>
      <c r="F10" s="7">
        <v>0</v>
      </c>
      <c r="G10" s="8" t="s">
        <v>7</v>
      </c>
      <c r="H10" s="9" t="s">
        <v>19</v>
      </c>
      <c r="I10" s="7">
        <v>0</v>
      </c>
      <c r="J10" s="8" t="s">
        <v>7</v>
      </c>
      <c r="K10" s="9" t="s">
        <v>13</v>
      </c>
      <c r="L10" s="7"/>
      <c r="M10" s="8" t="s">
        <v>7</v>
      </c>
      <c r="N10" s="9"/>
      <c r="O10" s="7"/>
      <c r="P10" s="8" t="s">
        <v>7</v>
      </c>
      <c r="Q10" s="9"/>
    </row>
    <row r="11" spans="1:18" ht="15.75" customHeight="1">
      <c r="A11" s="115"/>
      <c r="B11" s="6" t="s">
        <v>6</v>
      </c>
      <c r="C11" s="110">
        <f>(C9/(E10+(60*C10)))*3.6</f>
        <v>9</v>
      </c>
      <c r="D11" s="111"/>
      <c r="E11" s="112"/>
      <c r="F11" s="110">
        <f t="shared" ref="F11" si="8">(F9/(H10+(60*F10)))*3.6</f>
        <v>9.2307692307692317</v>
      </c>
      <c r="G11" s="111"/>
      <c r="H11" s="112"/>
      <c r="I11" s="110">
        <f t="shared" ref="I11" si="9">(I9/(K10+(60*I10)))*3.6</f>
        <v>10.285714285714286</v>
      </c>
      <c r="J11" s="111"/>
      <c r="K11" s="112"/>
      <c r="L11" s="110" t="e">
        <f t="shared" ref="L11" si="10">(L9/(N10+(60*L10)))*3.6</f>
        <v>#DIV/0!</v>
      </c>
      <c r="M11" s="111"/>
      <c r="N11" s="112"/>
      <c r="O11" s="110" t="e">
        <f t="shared" ref="O11" si="11">(O9/(Q10+(60*O10)))*3.6</f>
        <v>#DIV/0!</v>
      </c>
      <c r="P11" s="111"/>
      <c r="Q11" s="112"/>
    </row>
    <row r="12" spans="1:18" ht="15.75" customHeight="1" thickBot="1">
      <c r="A12" s="116"/>
      <c r="B12" s="5" t="s">
        <v>5</v>
      </c>
      <c r="C12" s="107">
        <f>C11/$H$1</f>
        <v>0.78260869565217395</v>
      </c>
      <c r="D12" s="108"/>
      <c r="E12" s="109"/>
      <c r="F12" s="107">
        <f t="shared" ref="F12" si="12">F11/$H$1</f>
        <v>0.80267558528428107</v>
      </c>
      <c r="G12" s="108"/>
      <c r="H12" s="109"/>
      <c r="I12" s="107">
        <f t="shared" ref="I12" si="13">I11/$H$1</f>
        <v>0.89440993788819878</v>
      </c>
      <c r="J12" s="108"/>
      <c r="K12" s="109"/>
      <c r="L12" s="107" t="e">
        <f t="shared" ref="L12" si="14">L11/$H$1</f>
        <v>#DIV/0!</v>
      </c>
      <c r="M12" s="108"/>
      <c r="N12" s="109"/>
      <c r="O12" s="107" t="e">
        <f t="shared" ref="O12" si="15">O11/$H$1</f>
        <v>#DIV/0!</v>
      </c>
      <c r="P12" s="108"/>
      <c r="Q12" s="109"/>
    </row>
    <row r="13" spans="1:18" ht="21.75" thickBot="1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</row>
    <row r="14" spans="1:18" ht="15.75" thickBot="1">
      <c r="A14" s="113">
        <v>1.1499999999999999</v>
      </c>
      <c r="B14" s="3" t="s">
        <v>3</v>
      </c>
      <c r="C14" s="58">
        <v>100</v>
      </c>
      <c r="D14" s="59"/>
      <c r="E14" s="60"/>
      <c r="F14" s="58">
        <v>100</v>
      </c>
      <c r="G14" s="59"/>
      <c r="H14" s="60"/>
      <c r="I14" s="58">
        <v>100</v>
      </c>
      <c r="J14" s="59"/>
      <c r="K14" s="60"/>
      <c r="L14" s="58">
        <v>100</v>
      </c>
      <c r="M14" s="59"/>
      <c r="N14" s="60"/>
      <c r="O14" s="58">
        <v>100</v>
      </c>
      <c r="P14" s="59"/>
      <c r="Q14" s="60"/>
    </row>
    <row r="15" spans="1:18">
      <c r="A15" s="114"/>
      <c r="B15" s="4" t="s">
        <v>4</v>
      </c>
      <c r="C15" s="7"/>
      <c r="D15" s="8" t="s">
        <v>7</v>
      </c>
      <c r="E15" s="9"/>
      <c r="F15" s="7"/>
      <c r="G15" s="8" t="s">
        <v>7</v>
      </c>
      <c r="H15" s="9"/>
      <c r="I15" s="7"/>
      <c r="J15" s="8" t="s">
        <v>7</v>
      </c>
      <c r="K15" s="9"/>
      <c r="L15" s="7"/>
      <c r="M15" s="8" t="s">
        <v>7</v>
      </c>
      <c r="N15" s="9"/>
      <c r="O15" s="7"/>
      <c r="P15" s="8" t="s">
        <v>7</v>
      </c>
      <c r="Q15" s="9"/>
    </row>
    <row r="16" spans="1:18">
      <c r="A16" s="115"/>
      <c r="B16" s="6" t="s">
        <v>6</v>
      </c>
      <c r="C16" s="110" t="e">
        <f>(C14/(E15+(60*C15)))*3.6</f>
        <v>#DIV/0!</v>
      </c>
      <c r="D16" s="111"/>
      <c r="E16" s="112"/>
      <c r="F16" s="110" t="e">
        <f t="shared" ref="F16" si="16">(F14/(H15+(60*F15)))*3.6</f>
        <v>#DIV/0!</v>
      </c>
      <c r="G16" s="111"/>
      <c r="H16" s="112"/>
      <c r="I16" s="110" t="e">
        <f t="shared" ref="I16" si="17">(I14/(K15+(60*I15)))*3.6</f>
        <v>#DIV/0!</v>
      </c>
      <c r="J16" s="111"/>
      <c r="K16" s="112"/>
      <c r="L16" s="110" t="e">
        <f t="shared" ref="L16" si="18">(L14/(N15+(60*L15)))*3.6</f>
        <v>#DIV/0!</v>
      </c>
      <c r="M16" s="111"/>
      <c r="N16" s="112"/>
      <c r="O16" s="110" t="e">
        <f t="shared" ref="O16" si="19">(O14/(Q15+(60*O15)))*3.6</f>
        <v>#DIV/0!</v>
      </c>
      <c r="P16" s="111"/>
      <c r="Q16" s="112"/>
    </row>
    <row r="17" spans="1:17" ht="15.75" thickBot="1">
      <c r="A17" s="116"/>
      <c r="B17" s="5" t="s">
        <v>5</v>
      </c>
      <c r="C17" s="107" t="e">
        <f>C16/$H$1</f>
        <v>#DIV/0!</v>
      </c>
      <c r="D17" s="108"/>
      <c r="E17" s="109"/>
      <c r="F17" s="107" t="e">
        <f t="shared" ref="F17" si="20">F16/$H$1</f>
        <v>#DIV/0!</v>
      </c>
      <c r="G17" s="108"/>
      <c r="H17" s="109"/>
      <c r="I17" s="107" t="e">
        <f t="shared" ref="I17" si="21">I16/$H$1</f>
        <v>#DIV/0!</v>
      </c>
      <c r="J17" s="108"/>
      <c r="K17" s="109"/>
      <c r="L17" s="107" t="e">
        <f t="shared" ref="L17" si="22">L16/$H$1</f>
        <v>#DIV/0!</v>
      </c>
      <c r="M17" s="108"/>
      <c r="N17" s="109"/>
      <c r="O17" s="107" t="e">
        <f t="shared" ref="O17" si="23">O16/$H$1</f>
        <v>#DIV/0!</v>
      </c>
      <c r="P17" s="108"/>
      <c r="Q17" s="109"/>
    </row>
    <row r="18" spans="1:17" ht="21.75" thickBot="1">
      <c r="A18" s="1"/>
    </row>
    <row r="19" spans="1:17" ht="19.5" thickBot="1">
      <c r="B19" s="16" t="s">
        <v>4</v>
      </c>
      <c r="C19" s="17">
        <v>6</v>
      </c>
      <c r="D19" s="18" t="s">
        <v>7</v>
      </c>
      <c r="E19" s="19" t="s">
        <v>9</v>
      </c>
    </row>
    <row r="20" spans="1:17" ht="18.75">
      <c r="B20" s="15" t="s">
        <v>3</v>
      </c>
      <c r="C20" s="38">
        <v>870</v>
      </c>
      <c r="D20" s="39"/>
      <c r="E20" s="40"/>
    </row>
    <row r="21" spans="1:17" ht="18.75">
      <c r="B21" s="13" t="s">
        <v>6</v>
      </c>
      <c r="C21" s="41">
        <f>(C20/(E19+(C19*60)))*3.6</f>
        <v>8.6999999999999993</v>
      </c>
      <c r="D21" s="42"/>
      <c r="E21" s="43"/>
    </row>
    <row r="22" spans="1:17" ht="19.5" thickBot="1">
      <c r="B22" s="14" t="s">
        <v>5</v>
      </c>
      <c r="C22" s="44">
        <f>C21/H1</f>
        <v>0.75652173913043474</v>
      </c>
      <c r="D22" s="45"/>
      <c r="E22" s="46"/>
    </row>
    <row r="25" spans="1:17" ht="15.75" thickBot="1">
      <c r="A25" s="2">
        <v>41604</v>
      </c>
    </row>
    <row r="26" spans="1:17" ht="15.75" thickBot="1">
      <c r="A26" s="113">
        <v>0.85</v>
      </c>
      <c r="B26" s="3" t="s">
        <v>3</v>
      </c>
      <c r="C26" s="58">
        <v>100</v>
      </c>
      <c r="D26" s="59"/>
      <c r="E26" s="60"/>
      <c r="F26" s="58">
        <v>100</v>
      </c>
      <c r="G26" s="59"/>
      <c r="H26" s="60"/>
      <c r="I26" s="58">
        <v>100</v>
      </c>
      <c r="J26" s="59"/>
      <c r="K26" s="60"/>
      <c r="L26" s="58">
        <v>100</v>
      </c>
      <c r="M26" s="59"/>
      <c r="N26" s="60"/>
      <c r="O26" s="58">
        <v>100</v>
      </c>
      <c r="P26" s="59"/>
      <c r="Q26" s="60"/>
    </row>
    <row r="27" spans="1:17">
      <c r="A27" s="114"/>
      <c r="B27" s="4" t="s">
        <v>4</v>
      </c>
      <c r="C27" s="7">
        <v>0</v>
      </c>
      <c r="D27" s="8" t="s">
        <v>7</v>
      </c>
      <c r="E27" s="9" t="s">
        <v>22</v>
      </c>
      <c r="F27" s="7">
        <v>0</v>
      </c>
      <c r="G27" s="8" t="s">
        <v>7</v>
      </c>
      <c r="H27" s="9" t="s">
        <v>13</v>
      </c>
      <c r="I27" s="7">
        <v>0</v>
      </c>
      <c r="J27" s="8" t="s">
        <v>7</v>
      </c>
      <c r="K27" s="9" t="s">
        <v>10</v>
      </c>
      <c r="L27" s="7">
        <v>0</v>
      </c>
      <c r="M27" s="8" t="s">
        <v>7</v>
      </c>
      <c r="N27" s="9" t="s">
        <v>58</v>
      </c>
      <c r="O27" s="7">
        <v>0</v>
      </c>
      <c r="P27" s="8" t="s">
        <v>7</v>
      </c>
      <c r="Q27" s="9" t="s">
        <v>23</v>
      </c>
    </row>
    <row r="28" spans="1:17">
      <c r="A28" s="115"/>
      <c r="B28" s="6" t="s">
        <v>6</v>
      </c>
      <c r="C28" s="110">
        <f>(C26/(E27+(60*C27)))*3.6</f>
        <v>10</v>
      </c>
      <c r="D28" s="111"/>
      <c r="E28" s="112"/>
      <c r="F28" s="110">
        <f t="shared" ref="F28" si="24">(F26/(H27+(60*F27)))*3.6</f>
        <v>10.285714285714286</v>
      </c>
      <c r="G28" s="111"/>
      <c r="H28" s="112"/>
      <c r="I28" s="110">
        <f t="shared" ref="I28" si="25">(I26/(K27+(60*I27)))*3.6</f>
        <v>9.7297297297297298</v>
      </c>
      <c r="J28" s="111"/>
      <c r="K28" s="112"/>
      <c r="L28" s="110">
        <f t="shared" ref="L28" si="26">(L26/(N27+(60*L27)))*3.6</f>
        <v>9</v>
      </c>
      <c r="M28" s="111"/>
      <c r="N28" s="112"/>
      <c r="O28" s="110">
        <f t="shared" ref="O28" si="27">(O26/(Q27+(60*O27)))*3.6</f>
        <v>10.588235294117649</v>
      </c>
      <c r="P28" s="111"/>
      <c r="Q28" s="112"/>
    </row>
    <row r="29" spans="1:17" ht="15.75" thickBot="1">
      <c r="A29" s="116"/>
      <c r="B29" s="5" t="s">
        <v>5</v>
      </c>
      <c r="C29" s="107">
        <f>C28/$H$1</f>
        <v>0.86956521739130432</v>
      </c>
      <c r="D29" s="108"/>
      <c r="E29" s="109"/>
      <c r="F29" s="107">
        <f t="shared" ref="F29" si="28">F28/$H$1</f>
        <v>0.89440993788819878</v>
      </c>
      <c r="G29" s="108"/>
      <c r="H29" s="109"/>
      <c r="I29" s="107">
        <f t="shared" ref="I29" si="29">I28/$H$1</f>
        <v>0.84606345475910694</v>
      </c>
      <c r="J29" s="108"/>
      <c r="K29" s="109"/>
      <c r="L29" s="107">
        <f t="shared" ref="L29" si="30">L28/$H$1</f>
        <v>0.78260869565217395</v>
      </c>
      <c r="M29" s="108"/>
      <c r="N29" s="109"/>
      <c r="O29" s="107">
        <f t="shared" ref="O29" si="31">O28/$H$1</f>
        <v>0.92071611253196939</v>
      </c>
      <c r="P29" s="108"/>
      <c r="Q29" s="109"/>
    </row>
    <row r="30" spans="1:17" ht="15.75" thickBot="1"/>
    <row r="31" spans="1:17" ht="15.75" thickBot="1">
      <c r="A31" s="113"/>
      <c r="B31" s="3" t="s">
        <v>3</v>
      </c>
      <c r="C31" s="58">
        <v>100</v>
      </c>
      <c r="D31" s="59"/>
      <c r="E31" s="60"/>
      <c r="F31" s="58">
        <v>100</v>
      </c>
      <c r="G31" s="59"/>
      <c r="H31" s="60"/>
      <c r="I31" s="58">
        <v>100</v>
      </c>
      <c r="J31" s="59"/>
      <c r="K31" s="60"/>
      <c r="L31" s="58">
        <v>100</v>
      </c>
      <c r="M31" s="59"/>
      <c r="N31" s="60"/>
      <c r="O31" s="58">
        <v>100</v>
      </c>
      <c r="P31" s="59"/>
      <c r="Q31" s="60"/>
    </row>
    <row r="32" spans="1:17">
      <c r="A32" s="114"/>
      <c r="B32" s="4" t="s">
        <v>4</v>
      </c>
      <c r="C32" s="7">
        <v>0</v>
      </c>
      <c r="D32" s="8" t="s">
        <v>7</v>
      </c>
      <c r="E32" s="9"/>
      <c r="F32" s="7">
        <v>0</v>
      </c>
      <c r="G32" s="8" t="s">
        <v>7</v>
      </c>
      <c r="H32" s="9"/>
      <c r="I32" s="7">
        <v>0</v>
      </c>
      <c r="J32" s="8" t="s">
        <v>7</v>
      </c>
      <c r="K32" s="9"/>
      <c r="L32" s="7">
        <v>0</v>
      </c>
      <c r="M32" s="8" t="s">
        <v>7</v>
      </c>
      <c r="N32" s="9"/>
      <c r="O32" s="7">
        <v>0</v>
      </c>
      <c r="P32" s="8" t="s">
        <v>7</v>
      </c>
      <c r="Q32" s="9"/>
    </row>
    <row r="33" spans="1:17">
      <c r="A33" s="115"/>
      <c r="B33" s="6" t="s">
        <v>6</v>
      </c>
      <c r="C33" s="110" t="e">
        <f>(C31/(E32+(60*C32)))*3.6</f>
        <v>#DIV/0!</v>
      </c>
      <c r="D33" s="111"/>
      <c r="E33" s="112"/>
      <c r="F33" s="110" t="e">
        <f t="shared" ref="F33" si="32">(F31/(H32+(60*F32)))*3.6</f>
        <v>#DIV/0!</v>
      </c>
      <c r="G33" s="111"/>
      <c r="H33" s="112"/>
      <c r="I33" s="110" t="e">
        <f t="shared" ref="I33" si="33">(I31/(K32+(60*I32)))*3.6</f>
        <v>#DIV/0!</v>
      </c>
      <c r="J33" s="111"/>
      <c r="K33" s="112"/>
      <c r="L33" s="110" t="e">
        <f t="shared" ref="L33" si="34">(L31/(N32+(60*L32)))*3.6</f>
        <v>#DIV/0!</v>
      </c>
      <c r="M33" s="111"/>
      <c r="N33" s="112"/>
      <c r="O33" s="110" t="e">
        <f t="shared" ref="O33" si="35">(O31/(Q32+(60*O32)))*3.6</f>
        <v>#DIV/0!</v>
      </c>
      <c r="P33" s="111"/>
      <c r="Q33" s="112"/>
    </row>
    <row r="34" spans="1:17" ht="15.75" thickBot="1">
      <c r="A34" s="116"/>
      <c r="B34" s="5" t="s">
        <v>5</v>
      </c>
      <c r="C34" s="107"/>
      <c r="D34" s="108"/>
      <c r="E34" s="109"/>
      <c r="F34" s="107"/>
      <c r="G34" s="108"/>
      <c r="H34" s="109"/>
      <c r="I34" s="107"/>
      <c r="J34" s="108"/>
      <c r="K34" s="109"/>
      <c r="L34" s="107"/>
      <c r="M34" s="108"/>
      <c r="N34" s="109"/>
      <c r="O34" s="107"/>
      <c r="P34" s="108"/>
      <c r="Q34" s="109"/>
    </row>
    <row r="35" spans="1:17" ht="15.75" thickBot="1"/>
    <row r="36" spans="1:17" ht="19.5" thickBot="1">
      <c r="B36" s="16" t="s">
        <v>4</v>
      </c>
      <c r="C36" s="17">
        <v>6</v>
      </c>
      <c r="D36" s="18" t="s">
        <v>7</v>
      </c>
      <c r="E36" s="19" t="s">
        <v>9</v>
      </c>
      <c r="I36" s="128" t="s">
        <v>70</v>
      </c>
      <c r="J36" s="129"/>
      <c r="K36" s="129"/>
      <c r="L36" s="51">
        <v>8</v>
      </c>
      <c r="M36" s="51"/>
      <c r="N36" s="52"/>
    </row>
    <row r="37" spans="1:17" ht="19.5" thickBot="1">
      <c r="B37" s="15" t="s">
        <v>3</v>
      </c>
      <c r="C37" s="38">
        <v>1030</v>
      </c>
      <c r="D37" s="39"/>
      <c r="E37" s="40"/>
      <c r="I37" s="117" t="s">
        <v>71</v>
      </c>
      <c r="J37" s="118"/>
      <c r="K37" s="118"/>
      <c r="L37" s="55">
        <f>ABS(C38-L36)</f>
        <v>2.3000000000000007</v>
      </c>
      <c r="M37" s="55"/>
      <c r="N37" s="56"/>
    </row>
    <row r="38" spans="1:17" ht="18.75">
      <c r="B38" s="13" t="s">
        <v>6</v>
      </c>
      <c r="C38" s="41">
        <f>(C37/(E36+(C36*60)))*3.6</f>
        <v>10.3</v>
      </c>
      <c r="D38" s="42"/>
      <c r="E38" s="43"/>
    </row>
    <row r="39" spans="1:17" ht="19.5" thickBot="1">
      <c r="B39" s="14" t="s">
        <v>5</v>
      </c>
      <c r="C39" s="44">
        <f>C38/$H$1</f>
        <v>0.89565217391304353</v>
      </c>
      <c r="D39" s="45"/>
      <c r="E39" s="46"/>
    </row>
    <row r="42" spans="1:17" ht="15.75" thickBot="1">
      <c r="A42" s="2">
        <v>41611</v>
      </c>
    </row>
    <row r="43" spans="1:17" ht="19.5" thickBot="1">
      <c r="B43" s="16" t="s">
        <v>4</v>
      </c>
      <c r="C43" s="17">
        <v>6</v>
      </c>
      <c r="D43" s="18" t="s">
        <v>7</v>
      </c>
      <c r="E43" s="19" t="s">
        <v>9</v>
      </c>
      <c r="I43" s="128" t="s">
        <v>70</v>
      </c>
      <c r="J43" s="129"/>
      <c r="K43" s="129"/>
      <c r="L43" s="51">
        <v>8.5</v>
      </c>
      <c r="M43" s="51"/>
      <c r="N43" s="52"/>
    </row>
    <row r="44" spans="1:17" ht="19.5" thickBot="1">
      <c r="B44" s="15" t="s">
        <v>3</v>
      </c>
      <c r="C44" s="38">
        <v>1050</v>
      </c>
      <c r="D44" s="39"/>
      <c r="E44" s="40"/>
      <c r="I44" s="117" t="s">
        <v>71</v>
      </c>
      <c r="J44" s="118"/>
      <c r="K44" s="118"/>
      <c r="L44" s="55">
        <f>ABS(C45-L43)</f>
        <v>2</v>
      </c>
      <c r="M44" s="55"/>
      <c r="N44" s="56"/>
    </row>
    <row r="45" spans="1:17" ht="18.75">
      <c r="B45" s="13" t="s">
        <v>6</v>
      </c>
      <c r="C45" s="41">
        <f>(C44/(E43+(C43*60)))*3.6</f>
        <v>10.5</v>
      </c>
      <c r="D45" s="42"/>
      <c r="E45" s="43"/>
    </row>
    <row r="46" spans="1:17" ht="19.5" thickBot="1">
      <c r="B46" s="14" t="s">
        <v>5</v>
      </c>
      <c r="C46" s="44">
        <f>C45/$H$1</f>
        <v>0.91304347826086951</v>
      </c>
      <c r="D46" s="45"/>
      <c r="E46" s="46"/>
    </row>
    <row r="47" spans="1:17" ht="15.75" thickBot="1"/>
    <row r="48" spans="1:17" ht="19.5" thickBot="1">
      <c r="B48" s="16" t="s">
        <v>4</v>
      </c>
      <c r="C48" s="17">
        <v>2</v>
      </c>
      <c r="D48" s="18" t="s">
        <v>7</v>
      </c>
      <c r="E48" s="19" t="s">
        <v>9</v>
      </c>
      <c r="I48" s="128" t="s">
        <v>70</v>
      </c>
      <c r="J48" s="129"/>
      <c r="K48" s="129"/>
      <c r="L48" s="51">
        <v>9</v>
      </c>
      <c r="M48" s="51"/>
      <c r="N48" s="52"/>
    </row>
    <row r="49" spans="1:14" ht="19.5" thickBot="1">
      <c r="B49" s="15" t="s">
        <v>3</v>
      </c>
      <c r="C49" s="38">
        <v>380</v>
      </c>
      <c r="D49" s="39"/>
      <c r="E49" s="40"/>
      <c r="I49" s="117" t="s">
        <v>71</v>
      </c>
      <c r="J49" s="118"/>
      <c r="K49" s="118"/>
      <c r="L49" s="55">
        <f>ABS(C50-L48)</f>
        <v>2.4000000000000004</v>
      </c>
      <c r="M49" s="55"/>
      <c r="N49" s="56"/>
    </row>
    <row r="50" spans="1:14" ht="18.75">
      <c r="B50" s="13" t="s">
        <v>6</v>
      </c>
      <c r="C50" s="41">
        <f>(C49/(E48+(C48*60)))*3.6</f>
        <v>11.4</v>
      </c>
      <c r="D50" s="42"/>
      <c r="E50" s="43"/>
    </row>
    <row r="51" spans="1:14" ht="19.5" thickBot="1">
      <c r="B51" s="14" t="s">
        <v>5</v>
      </c>
      <c r="C51" s="44">
        <f>C50/$H$1</f>
        <v>0.99130434782608701</v>
      </c>
      <c r="D51" s="45"/>
      <c r="E51" s="46"/>
    </row>
    <row r="52" spans="1:14" ht="15.75" thickBot="1"/>
    <row r="53" spans="1:14" ht="30">
      <c r="B53" s="21" t="s">
        <v>87</v>
      </c>
      <c r="C53" s="130">
        <f>(C46+C51)/2</f>
        <v>0.95217391304347831</v>
      </c>
      <c r="D53" s="130"/>
      <c r="E53" s="131"/>
      <c r="F53" s="132"/>
      <c r="G53" s="51"/>
      <c r="H53" s="133"/>
      <c r="I53" s="136" t="s">
        <v>89</v>
      </c>
      <c r="J53" s="137"/>
      <c r="K53" s="137"/>
      <c r="L53" s="119">
        <f>(L44+L49)/2</f>
        <v>2.2000000000000002</v>
      </c>
      <c r="M53" s="119"/>
      <c r="N53" s="120"/>
    </row>
    <row r="54" spans="1:14" ht="16.5" thickBot="1">
      <c r="B54" s="22" t="s">
        <v>88</v>
      </c>
      <c r="C54" s="121">
        <v>6.5</v>
      </c>
      <c r="D54" s="122"/>
      <c r="E54" s="123"/>
      <c r="F54" s="134"/>
      <c r="G54" s="125"/>
      <c r="H54" s="135"/>
      <c r="I54" s="124" t="s">
        <v>88</v>
      </c>
      <c r="J54" s="125"/>
      <c r="K54" s="125"/>
      <c r="L54" s="126">
        <v>0</v>
      </c>
      <c r="M54" s="126"/>
      <c r="N54" s="127"/>
    </row>
    <row r="57" spans="1:14" ht="15.75" thickBot="1">
      <c r="A57" s="2">
        <v>41613</v>
      </c>
    </row>
    <row r="58" spans="1:14" ht="19.5" thickBot="1">
      <c r="B58" s="16" t="s">
        <v>4</v>
      </c>
      <c r="C58" s="17">
        <v>2</v>
      </c>
      <c r="D58" s="18" t="s">
        <v>7</v>
      </c>
      <c r="E58" s="19" t="s">
        <v>9</v>
      </c>
      <c r="I58" s="128" t="s">
        <v>70</v>
      </c>
      <c r="J58" s="129"/>
      <c r="K58" s="129"/>
      <c r="L58" s="51">
        <v>10</v>
      </c>
      <c r="M58" s="51"/>
      <c r="N58" s="52"/>
    </row>
    <row r="59" spans="1:14" ht="19.5" thickBot="1">
      <c r="B59" s="15" t="s">
        <v>3</v>
      </c>
      <c r="C59" s="38">
        <v>380</v>
      </c>
      <c r="D59" s="39"/>
      <c r="E59" s="40"/>
      <c r="I59" s="117" t="s">
        <v>71</v>
      </c>
      <c r="J59" s="118"/>
      <c r="K59" s="118"/>
      <c r="L59" s="55">
        <f>ABS(C60-L58)</f>
        <v>1.4000000000000004</v>
      </c>
      <c r="M59" s="55"/>
      <c r="N59" s="56"/>
    </row>
    <row r="60" spans="1:14" ht="18.75">
      <c r="B60" s="13" t="s">
        <v>6</v>
      </c>
      <c r="C60" s="41">
        <f>(C59/(E58+(C58*60)))*3.6</f>
        <v>11.4</v>
      </c>
      <c r="D60" s="42"/>
      <c r="E60" s="43"/>
    </row>
    <row r="61" spans="1:14" ht="19.5" thickBot="1">
      <c r="B61" s="14" t="s">
        <v>5</v>
      </c>
      <c r="C61" s="44">
        <f>C60/$H$1</f>
        <v>0.99130434782608701</v>
      </c>
      <c r="D61" s="45"/>
      <c r="E61" s="46"/>
    </row>
    <row r="65" spans="1:30" ht="15.75" thickBot="1">
      <c r="A65" s="2">
        <v>41618</v>
      </c>
    </row>
    <row r="66" spans="1:30" ht="15.75" thickBot="1">
      <c r="R66" s="25" t="s">
        <v>95</v>
      </c>
      <c r="S66" s="139"/>
      <c r="T66" s="140"/>
      <c r="U66" s="140"/>
      <c r="V66" s="141"/>
      <c r="W66" s="140" t="s">
        <v>96</v>
      </c>
      <c r="X66" s="140"/>
      <c r="Y66" s="140"/>
      <c r="Z66" s="139"/>
      <c r="AA66" s="142"/>
      <c r="AB66" s="140"/>
      <c r="AC66" s="140"/>
      <c r="AD66" s="141"/>
    </row>
    <row r="67" spans="1:30" ht="15.75" thickBot="1">
      <c r="S67" s="26"/>
      <c r="T67" s="26"/>
      <c r="U67" s="27"/>
      <c r="Z67" s="26"/>
      <c r="AA67" s="26"/>
      <c r="AB67" s="26"/>
    </row>
    <row r="68" spans="1:30" ht="15.75">
      <c r="R68" s="143" t="s">
        <v>97</v>
      </c>
      <c r="S68" s="145" t="s">
        <v>98</v>
      </c>
      <c r="T68" s="143" t="s">
        <v>99</v>
      </c>
      <c r="U68" s="147" t="s">
        <v>70</v>
      </c>
      <c r="V68" s="148"/>
      <c r="W68" s="149"/>
      <c r="X68" s="150"/>
      <c r="Y68" s="150"/>
      <c r="Z68" s="150"/>
      <c r="AA68" s="150"/>
      <c r="AB68" s="151"/>
      <c r="AC68" s="152" t="s">
        <v>100</v>
      </c>
      <c r="AD68" s="153"/>
    </row>
    <row r="69" spans="1:30" ht="15.75" customHeight="1" thickBot="1">
      <c r="R69" s="144"/>
      <c r="S69" s="146"/>
      <c r="T69" s="144"/>
      <c r="U69" s="28" t="s">
        <v>5</v>
      </c>
      <c r="V69" s="29" t="s">
        <v>6</v>
      </c>
      <c r="W69" s="154" t="s">
        <v>4</v>
      </c>
      <c r="X69" s="155"/>
      <c r="Y69" s="156"/>
      <c r="Z69" s="30" t="s">
        <v>6</v>
      </c>
      <c r="AA69" s="157" t="s">
        <v>5</v>
      </c>
      <c r="AB69" s="158"/>
      <c r="AC69" s="159" t="s">
        <v>101</v>
      </c>
      <c r="AD69" s="160"/>
    </row>
    <row r="70" spans="1:30">
      <c r="R70" s="98">
        <v>1</v>
      </c>
      <c r="S70" s="99">
        <v>900</v>
      </c>
      <c r="T70" s="31" t="s">
        <v>102</v>
      </c>
      <c r="U70" s="73">
        <f>(V70/$H$1)</f>
        <v>0.74782608695652175</v>
      </c>
      <c r="V70" s="101">
        <v>8.6</v>
      </c>
      <c r="W70" s="102">
        <v>5</v>
      </c>
      <c r="X70" s="103" t="s">
        <v>7</v>
      </c>
      <c r="Y70" s="104" t="s">
        <v>44</v>
      </c>
      <c r="Z70" s="95">
        <f>(S70/((W70*60)+Y70))*3.6</f>
        <v>9.9692307692307693</v>
      </c>
      <c r="AA70" s="105">
        <f>(Z70/$H$1)*100</f>
        <v>86.68896321070234</v>
      </c>
      <c r="AB70" s="106"/>
      <c r="AC70" s="161">
        <f>ABS(Z70-V70)</f>
        <v>1.3692307692307697</v>
      </c>
      <c r="AD70" s="162"/>
    </row>
    <row r="71" spans="1:30">
      <c r="R71" s="69"/>
      <c r="S71" s="100"/>
      <c r="T71" s="32" t="s">
        <v>143</v>
      </c>
      <c r="U71" s="74"/>
      <c r="V71" s="75"/>
      <c r="W71" s="77"/>
      <c r="X71" s="79"/>
      <c r="Y71" s="81"/>
      <c r="Z71" s="95"/>
      <c r="AA71" s="96"/>
      <c r="AB71" s="97"/>
      <c r="AC71" s="61"/>
      <c r="AD71" s="62"/>
    </row>
    <row r="72" spans="1:30" ht="15" customHeight="1">
      <c r="R72" s="69">
        <v>2</v>
      </c>
      <c r="S72" s="71">
        <v>400</v>
      </c>
      <c r="T72" s="32" t="s">
        <v>144</v>
      </c>
      <c r="U72" s="73">
        <f t="shared" ref="U72" si="36">(V72/$H$1)</f>
        <v>1.0434782608695652</v>
      </c>
      <c r="V72" s="75">
        <v>12</v>
      </c>
      <c r="W72" s="89">
        <v>1</v>
      </c>
      <c r="X72" s="91" t="s">
        <v>7</v>
      </c>
      <c r="Y72" s="93" t="s">
        <v>141</v>
      </c>
      <c r="Z72" s="95">
        <f>(S72/((W72*60)+Y72))*3.6</f>
        <v>12.631578947368421</v>
      </c>
      <c r="AA72" s="85">
        <f t="shared" ref="AA72" si="37">(Z72/$H$1)*100</f>
        <v>109.83981693363845</v>
      </c>
      <c r="AB72" s="86"/>
      <c r="AC72" s="61">
        <f>ABS(Z72-V72)</f>
        <v>0.63157894736842124</v>
      </c>
      <c r="AD72" s="62"/>
    </row>
    <row r="73" spans="1:30" ht="15" customHeight="1">
      <c r="R73" s="69"/>
      <c r="S73" s="100"/>
      <c r="T73" s="32" t="s">
        <v>145</v>
      </c>
      <c r="U73" s="74"/>
      <c r="V73" s="75"/>
      <c r="W73" s="90"/>
      <c r="X73" s="92"/>
      <c r="Y73" s="94"/>
      <c r="Z73" s="95"/>
      <c r="AA73" s="96"/>
      <c r="AB73" s="97"/>
      <c r="AC73" s="61"/>
      <c r="AD73" s="62"/>
    </row>
    <row r="74" spans="1:30" ht="15" customHeight="1">
      <c r="R74" s="69">
        <v>3</v>
      </c>
      <c r="S74" s="71">
        <v>700</v>
      </c>
      <c r="T74" s="32" t="s">
        <v>146</v>
      </c>
      <c r="U74" s="73">
        <f t="shared" ref="U74" si="38">(V74/$H$1)</f>
        <v>1</v>
      </c>
      <c r="V74" s="75">
        <v>11.5</v>
      </c>
      <c r="W74" s="77">
        <v>3</v>
      </c>
      <c r="X74" s="79" t="s">
        <v>7</v>
      </c>
      <c r="Y74" s="81" t="s">
        <v>113</v>
      </c>
      <c r="Z74" s="83">
        <f>(S74/((W74*60)+Y74))*3.6</f>
        <v>10.543933054393305</v>
      </c>
      <c r="AA74" s="85">
        <f t="shared" ref="AA74" si="39">(Z74/$H$1)*100</f>
        <v>91.686374386028731</v>
      </c>
      <c r="AB74" s="86"/>
      <c r="AC74" s="61">
        <f>ABS(Z74-V74)</f>
        <v>0.95606694560669503</v>
      </c>
      <c r="AD74" s="62"/>
    </row>
    <row r="75" spans="1:30" ht="15.75" customHeight="1" thickBot="1">
      <c r="R75" s="70"/>
      <c r="S75" s="72"/>
      <c r="T75" s="33" t="s">
        <v>147</v>
      </c>
      <c r="U75" s="74"/>
      <c r="V75" s="76"/>
      <c r="W75" s="78"/>
      <c r="X75" s="80"/>
      <c r="Y75" s="82"/>
      <c r="Z75" s="84"/>
      <c r="AA75" s="87"/>
      <c r="AB75" s="88"/>
      <c r="AC75" s="63"/>
      <c r="AD75" s="64"/>
    </row>
    <row r="76" spans="1:30" ht="26.25">
      <c r="Z76" s="34" t="s">
        <v>103</v>
      </c>
      <c r="AA76" s="65">
        <f>AVERAGE(AA70:AA75)</f>
        <v>96.07171817678983</v>
      </c>
      <c r="AB76" s="66"/>
      <c r="AC76" s="67">
        <f>AVERAGE(AC70:AC75)</f>
        <v>0.98562555406862862</v>
      </c>
      <c r="AD76" s="68"/>
    </row>
    <row r="77" spans="1:30">
      <c r="Z77" s="35" t="s">
        <v>105</v>
      </c>
      <c r="AA77" s="138">
        <v>8</v>
      </c>
      <c r="AB77" s="138"/>
      <c r="AC77" s="138">
        <v>2</v>
      </c>
      <c r="AD77" s="138"/>
    </row>
    <row r="80" spans="1:30" ht="15.75" thickBot="1">
      <c r="A80" s="2">
        <v>41646</v>
      </c>
    </row>
    <row r="81" spans="1:14" ht="19.5" thickBot="1">
      <c r="B81" s="16" t="s">
        <v>4</v>
      </c>
      <c r="C81" s="17">
        <v>3</v>
      </c>
      <c r="D81" s="18" t="s">
        <v>7</v>
      </c>
      <c r="E81" s="19" t="s">
        <v>181</v>
      </c>
      <c r="I81" s="58" t="s">
        <v>4</v>
      </c>
      <c r="J81" s="59" t="s">
        <v>4</v>
      </c>
      <c r="K81" s="60" t="s">
        <v>4</v>
      </c>
      <c r="L81" s="18">
        <v>2</v>
      </c>
      <c r="M81" s="18" t="s">
        <v>7</v>
      </c>
      <c r="N81" s="19" t="s">
        <v>39</v>
      </c>
    </row>
    <row r="82" spans="1:14" ht="18.75">
      <c r="B82" s="15" t="s">
        <v>3</v>
      </c>
      <c r="C82" s="38">
        <v>750</v>
      </c>
      <c r="D82" s="39"/>
      <c r="E82" s="40"/>
      <c r="I82" s="38" t="s">
        <v>3</v>
      </c>
      <c r="J82" s="39" t="s">
        <v>3</v>
      </c>
      <c r="K82" s="40" t="s">
        <v>3</v>
      </c>
      <c r="L82" s="53">
        <v>600</v>
      </c>
      <c r="M82" s="39"/>
      <c r="N82" s="40"/>
    </row>
    <row r="83" spans="1:14" ht="18.75">
      <c r="A83" s="179"/>
      <c r="B83" s="175" t="s">
        <v>6</v>
      </c>
      <c r="C83" s="176">
        <f>(C82/(E81+(C81*60)))*3.6</f>
        <v>11.688311688311689</v>
      </c>
      <c r="D83" s="177"/>
      <c r="E83" s="178"/>
      <c r="F83" s="179"/>
      <c r="G83" s="179"/>
      <c r="H83" s="179"/>
      <c r="I83" s="110" t="s">
        <v>6</v>
      </c>
      <c r="J83" s="111" t="s">
        <v>6</v>
      </c>
      <c r="K83" s="112" t="s">
        <v>6</v>
      </c>
      <c r="L83" s="180">
        <f>(L82/(N81+(L81*60)))*3.6</f>
        <v>13.670886075949367</v>
      </c>
      <c r="M83" s="177"/>
      <c r="N83" s="178"/>
    </row>
    <row r="84" spans="1:14" ht="19.5" thickBot="1">
      <c r="B84" s="14" t="s">
        <v>5</v>
      </c>
      <c r="C84" s="44">
        <f>C83/$H$1</f>
        <v>1.0163749294184077</v>
      </c>
      <c r="D84" s="45"/>
      <c r="E84" s="46"/>
      <c r="I84" s="54" t="s">
        <v>5</v>
      </c>
      <c r="J84" s="55" t="s">
        <v>5</v>
      </c>
      <c r="K84" s="56" t="s">
        <v>5</v>
      </c>
      <c r="L84" s="57">
        <f>L83/$H$1</f>
        <v>1.1887727022564667</v>
      </c>
      <c r="M84" s="45"/>
      <c r="N84" s="46"/>
    </row>
    <row r="85" spans="1:14" ht="15.75" thickBot="1"/>
    <row r="86" spans="1:14" ht="19.5" thickBot="1">
      <c r="B86" s="16" t="s">
        <v>4</v>
      </c>
      <c r="C86" s="17">
        <v>2</v>
      </c>
      <c r="D86" s="18" t="s">
        <v>7</v>
      </c>
      <c r="E86" s="19" t="s">
        <v>175</v>
      </c>
      <c r="I86" s="47" t="s">
        <v>4</v>
      </c>
      <c r="J86" s="48" t="s">
        <v>4</v>
      </c>
      <c r="K86" s="49" t="s">
        <v>4</v>
      </c>
      <c r="L86" s="18">
        <v>3</v>
      </c>
      <c r="M86" s="18" t="s">
        <v>7</v>
      </c>
      <c r="N86" s="19" t="s">
        <v>12</v>
      </c>
    </row>
    <row r="87" spans="1:14" ht="18.75">
      <c r="B87" s="15" t="s">
        <v>3</v>
      </c>
      <c r="C87" s="38">
        <v>450</v>
      </c>
      <c r="D87" s="39"/>
      <c r="E87" s="40"/>
      <c r="I87" s="50" t="s">
        <v>3</v>
      </c>
      <c r="J87" s="51" t="s">
        <v>3</v>
      </c>
      <c r="K87" s="52" t="s">
        <v>3</v>
      </c>
      <c r="L87" s="53">
        <v>600</v>
      </c>
      <c r="M87" s="39"/>
      <c r="N87" s="40"/>
    </row>
    <row r="88" spans="1:14" ht="18.75">
      <c r="A88" s="179"/>
      <c r="B88" s="175" t="s">
        <v>6</v>
      </c>
      <c r="C88" s="176">
        <f>(C87/(E86+(C86*60)))*3.6</f>
        <v>11.911764705882353</v>
      </c>
      <c r="D88" s="177"/>
      <c r="E88" s="178"/>
      <c r="F88" s="179"/>
      <c r="G88" s="179"/>
      <c r="H88" s="179"/>
      <c r="I88" s="110" t="s">
        <v>6</v>
      </c>
      <c r="J88" s="111" t="s">
        <v>6</v>
      </c>
      <c r="K88" s="112" t="s">
        <v>6</v>
      </c>
      <c r="L88" s="180">
        <f>(L87/(N86+(L86*60)))*3.6</f>
        <v>10.188679245283019</v>
      </c>
      <c r="M88" s="177"/>
      <c r="N88" s="178"/>
    </row>
    <row r="89" spans="1:14" ht="19.5" thickBot="1">
      <c r="B89" s="14" t="s">
        <v>5</v>
      </c>
      <c r="C89" s="44">
        <f>C88/$H$1</f>
        <v>1.0358056265984654</v>
      </c>
      <c r="D89" s="45"/>
      <c r="E89" s="46"/>
      <c r="I89" s="54" t="s">
        <v>5</v>
      </c>
      <c r="J89" s="55" t="s">
        <v>5</v>
      </c>
      <c r="K89" s="56" t="s">
        <v>5</v>
      </c>
      <c r="L89" s="57">
        <f>L88/$H$1</f>
        <v>0.8859721082854799</v>
      </c>
      <c r="M89" s="45"/>
      <c r="N89" s="46"/>
    </row>
    <row r="90" spans="1:14" ht="15.75" thickBot="1"/>
    <row r="91" spans="1:14" ht="19.5" thickBot="1">
      <c r="B91" s="16" t="s">
        <v>4</v>
      </c>
      <c r="C91" s="17">
        <v>4</v>
      </c>
      <c r="D91" s="18" t="s">
        <v>7</v>
      </c>
      <c r="E91" s="19" t="s">
        <v>181</v>
      </c>
    </row>
    <row r="92" spans="1:14" ht="18.75">
      <c r="B92" s="15" t="s">
        <v>3</v>
      </c>
      <c r="C92" s="38">
        <v>750</v>
      </c>
      <c r="D92" s="39"/>
      <c r="E92" s="40"/>
    </row>
    <row r="93" spans="1:14" ht="18.75">
      <c r="A93" s="179"/>
      <c r="B93" s="175" t="s">
        <v>6</v>
      </c>
      <c r="C93" s="176">
        <f>(C92/(E91+(C91*60)))*3.6</f>
        <v>9.2783505154639183</v>
      </c>
      <c r="D93" s="177"/>
      <c r="E93" s="178"/>
      <c r="F93" s="179"/>
      <c r="G93" s="179"/>
      <c r="H93" s="179"/>
      <c r="I93" s="179"/>
      <c r="J93" s="179"/>
      <c r="K93" s="179"/>
      <c r="L93" s="179"/>
      <c r="M93" s="179"/>
      <c r="N93" s="179"/>
    </row>
    <row r="94" spans="1:14" ht="19.5" thickBot="1">
      <c r="B94" s="14" t="s">
        <v>5</v>
      </c>
      <c r="C94" s="44">
        <f>C93/$H$1</f>
        <v>0.80681308830121024</v>
      </c>
      <c r="D94" s="45"/>
      <c r="E94" s="46"/>
    </row>
  </sheetData>
  <mergeCells count="187">
    <mergeCell ref="AA77:AB77"/>
    <mergeCell ref="AC77:AD77"/>
    <mergeCell ref="I58:K58"/>
    <mergeCell ref="L58:N58"/>
    <mergeCell ref="C59:E59"/>
    <mergeCell ref="I59:K59"/>
    <mergeCell ref="L59:N59"/>
    <mergeCell ref="C60:E60"/>
    <mergeCell ref="C61:E61"/>
    <mergeCell ref="S66:V66"/>
    <mergeCell ref="W66:Z66"/>
    <mergeCell ref="AA66:AD66"/>
    <mergeCell ref="R68:R69"/>
    <mergeCell ref="S68:S69"/>
    <mergeCell ref="T68:T69"/>
    <mergeCell ref="U68:V68"/>
    <mergeCell ref="W68:AB68"/>
    <mergeCell ref="AC68:AD68"/>
    <mergeCell ref="W69:Y69"/>
    <mergeCell ref="AA69:AB69"/>
    <mergeCell ref="AC69:AD69"/>
    <mergeCell ref="AC70:AD71"/>
    <mergeCell ref="R72:R73"/>
    <mergeCell ref="S72:S73"/>
    <mergeCell ref="L53:N53"/>
    <mergeCell ref="C54:E54"/>
    <mergeCell ref="I54:K54"/>
    <mergeCell ref="L54:N54"/>
    <mergeCell ref="C39:E39"/>
    <mergeCell ref="I36:K36"/>
    <mergeCell ref="L36:N36"/>
    <mergeCell ref="I37:K37"/>
    <mergeCell ref="L37:N37"/>
    <mergeCell ref="C50:E50"/>
    <mergeCell ref="C51:E51"/>
    <mergeCell ref="C53:E53"/>
    <mergeCell ref="F53:H54"/>
    <mergeCell ref="I53:K53"/>
    <mergeCell ref="C46:E46"/>
    <mergeCell ref="I48:K48"/>
    <mergeCell ref="L48:N48"/>
    <mergeCell ref="C49:E49"/>
    <mergeCell ref="I49:K49"/>
    <mergeCell ref="L49:N49"/>
    <mergeCell ref="C45:E45"/>
    <mergeCell ref="I43:K43"/>
    <mergeCell ref="L43:N43"/>
    <mergeCell ref="C44:E44"/>
    <mergeCell ref="A31:A34"/>
    <mergeCell ref="C31:E31"/>
    <mergeCell ref="F31:H31"/>
    <mergeCell ref="I31:K31"/>
    <mergeCell ref="L31:N31"/>
    <mergeCell ref="O31:Q31"/>
    <mergeCell ref="C33:E33"/>
    <mergeCell ref="F33:H33"/>
    <mergeCell ref="I33:K33"/>
    <mergeCell ref="L33:N33"/>
    <mergeCell ref="O33:Q33"/>
    <mergeCell ref="C34:E34"/>
    <mergeCell ref="F34:H34"/>
    <mergeCell ref="I34:K34"/>
    <mergeCell ref="L34:N34"/>
    <mergeCell ref="O34:Q34"/>
    <mergeCell ref="I44:K44"/>
    <mergeCell ref="L44:N44"/>
    <mergeCell ref="C37:E37"/>
    <mergeCell ref="C38:E38"/>
    <mergeCell ref="O26:Q26"/>
    <mergeCell ref="C28:E28"/>
    <mergeCell ref="F28:H28"/>
    <mergeCell ref="I28:K28"/>
    <mergeCell ref="L28:N28"/>
    <mergeCell ref="O28:Q28"/>
    <mergeCell ref="O29:Q29"/>
    <mergeCell ref="A26:A29"/>
    <mergeCell ref="C26:E26"/>
    <mergeCell ref="F26:H26"/>
    <mergeCell ref="I26:K26"/>
    <mergeCell ref="L26:N26"/>
    <mergeCell ref="C29:E29"/>
    <mergeCell ref="F29:H29"/>
    <mergeCell ref="I29:K29"/>
    <mergeCell ref="L29:N29"/>
    <mergeCell ref="C20:E20"/>
    <mergeCell ref="C21:E21"/>
    <mergeCell ref="C22:E22"/>
    <mergeCell ref="O16:Q16"/>
    <mergeCell ref="C17:E17"/>
    <mergeCell ref="F17:H17"/>
    <mergeCell ref="I17:K17"/>
    <mergeCell ref="L17:N17"/>
    <mergeCell ref="O17:Q17"/>
    <mergeCell ref="A14:A17"/>
    <mergeCell ref="C14:E14"/>
    <mergeCell ref="F14:H14"/>
    <mergeCell ref="I14:K14"/>
    <mergeCell ref="L14:N14"/>
    <mergeCell ref="O12:Q12"/>
    <mergeCell ref="O14:Q14"/>
    <mergeCell ref="C16:E16"/>
    <mergeCell ref="F16:H16"/>
    <mergeCell ref="I16:K16"/>
    <mergeCell ref="L16:N16"/>
    <mergeCell ref="A9:A12"/>
    <mergeCell ref="C9:E9"/>
    <mergeCell ref="F9:H9"/>
    <mergeCell ref="I9:K9"/>
    <mergeCell ref="L9:N9"/>
    <mergeCell ref="C12:E12"/>
    <mergeCell ref="F12:H12"/>
    <mergeCell ref="I12:K12"/>
    <mergeCell ref="L12:N12"/>
    <mergeCell ref="O7:Q7"/>
    <mergeCell ref="O9:Q9"/>
    <mergeCell ref="C11:E11"/>
    <mergeCell ref="F11:H11"/>
    <mergeCell ref="I11:K11"/>
    <mergeCell ref="L11:N11"/>
    <mergeCell ref="O11:Q11"/>
    <mergeCell ref="A4:A7"/>
    <mergeCell ref="C4:E4"/>
    <mergeCell ref="F4:H4"/>
    <mergeCell ref="I4:K4"/>
    <mergeCell ref="L4:N4"/>
    <mergeCell ref="C7:E7"/>
    <mergeCell ref="F7:H7"/>
    <mergeCell ref="I7:K7"/>
    <mergeCell ref="L7:N7"/>
    <mergeCell ref="O4:Q4"/>
    <mergeCell ref="C6:E6"/>
    <mergeCell ref="F6:H6"/>
    <mergeCell ref="I6:K6"/>
    <mergeCell ref="L6:N6"/>
    <mergeCell ref="O6:Q6"/>
    <mergeCell ref="U72:U73"/>
    <mergeCell ref="V72:V73"/>
    <mergeCell ref="W72:W73"/>
    <mergeCell ref="X72:X73"/>
    <mergeCell ref="Y72:Y73"/>
    <mergeCell ref="Z72:Z73"/>
    <mergeCell ref="AA72:AB73"/>
    <mergeCell ref="AC72:AD73"/>
    <mergeCell ref="R70:R71"/>
    <mergeCell ref="S70:S71"/>
    <mergeCell ref="U70:U71"/>
    <mergeCell ref="V70:V71"/>
    <mergeCell ref="W70:W71"/>
    <mergeCell ref="X70:X71"/>
    <mergeCell ref="Y70:Y71"/>
    <mergeCell ref="Z70:Z71"/>
    <mergeCell ref="AA70:AB71"/>
    <mergeCell ref="AC74:AD75"/>
    <mergeCell ref="AA76:AB76"/>
    <mergeCell ref="AC76:AD76"/>
    <mergeCell ref="R74:R75"/>
    <mergeCell ref="S74:S75"/>
    <mergeCell ref="U74:U75"/>
    <mergeCell ref="V74:V75"/>
    <mergeCell ref="W74:W75"/>
    <mergeCell ref="X74:X75"/>
    <mergeCell ref="Y74:Y75"/>
    <mergeCell ref="Z74:Z75"/>
    <mergeCell ref="AA74:AB75"/>
    <mergeCell ref="I81:K81"/>
    <mergeCell ref="C82:E82"/>
    <mergeCell ref="I82:K82"/>
    <mergeCell ref="L82:N82"/>
    <mergeCell ref="C83:E83"/>
    <mergeCell ref="I83:K83"/>
    <mergeCell ref="L83:N83"/>
    <mergeCell ref="C84:E84"/>
    <mergeCell ref="I84:K84"/>
    <mergeCell ref="L84:N84"/>
    <mergeCell ref="C92:E92"/>
    <mergeCell ref="C93:E93"/>
    <mergeCell ref="C94:E94"/>
    <mergeCell ref="I86:K86"/>
    <mergeCell ref="C87:E87"/>
    <mergeCell ref="I87:K87"/>
    <mergeCell ref="L87:N87"/>
    <mergeCell ref="C88:E88"/>
    <mergeCell ref="I88:K88"/>
    <mergeCell ref="L88:N88"/>
    <mergeCell ref="C89:E89"/>
    <mergeCell ref="I89:K89"/>
    <mergeCell ref="L89:N89"/>
  </mergeCells>
  <pageMargins left="0.7" right="0.7" top="0.75" bottom="0.75" header="0.3" footer="0.3"/>
  <pageSetup paperSize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22</vt:i4>
      </vt:variant>
    </vt:vector>
  </HeadingPairs>
  <TitlesOfParts>
    <vt:vector size="22" baseType="lpstr">
      <vt:lpstr>Sandy B</vt:lpstr>
      <vt:lpstr>Kévin B</vt:lpstr>
      <vt:lpstr>Marie C</vt:lpstr>
      <vt:lpstr>Laura C</vt:lpstr>
      <vt:lpstr>Lola CP</vt:lpstr>
      <vt:lpstr>David L</vt:lpstr>
      <vt:lpstr>Valentin D</vt:lpstr>
      <vt:lpstr>Damien F</vt:lpstr>
      <vt:lpstr>Louise F</vt:lpstr>
      <vt:lpstr>Kévin F</vt:lpstr>
      <vt:lpstr>Bastien G</vt:lpstr>
      <vt:lpstr>Camille LB</vt:lpstr>
      <vt:lpstr>Léa M</vt:lpstr>
      <vt:lpstr>Nicolas PH</vt:lpstr>
      <vt:lpstr>Aurélien P</vt:lpstr>
      <vt:lpstr>Côme R</vt:lpstr>
      <vt:lpstr>Lysmée R</vt:lpstr>
      <vt:lpstr>Clara S</vt:lpstr>
      <vt:lpstr>Alexis T</vt:lpstr>
      <vt:lpstr>Marion T</vt:lpstr>
      <vt:lpstr>Nikita W</vt:lpstr>
      <vt:lpstr>Amélie W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pierre.robin</dc:creator>
  <cp:lastModifiedBy>Pierre Robin</cp:lastModifiedBy>
  <dcterms:created xsi:type="dcterms:W3CDTF">2013-11-19T16:46:48Z</dcterms:created>
  <dcterms:modified xsi:type="dcterms:W3CDTF">2014-01-07T23:03:58Z</dcterms:modified>
</cp:coreProperties>
</file>